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738"/>
  </bookViews>
  <sheets>
    <sheet name="прил 1." sheetId="1" r:id="rId1"/>
    <sheet name="прил.2" sheetId="2" r:id="rId2"/>
    <sheet name="прил.3" sheetId="3" r:id="rId3"/>
    <sheet name="прил 4.  (2)" sheetId="4" r:id="rId4"/>
    <sheet name="прил 5.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6" sheetId="12" state="hidden" r:id="rId12"/>
    <sheet name="прил.17" sheetId="13" state="hidden" r:id="rId13"/>
    <sheet name="прил 4. " sheetId="14" state="hidden" r:id="rId14"/>
    <sheet name="прил 12. " sheetId="15" state="hidden" r:id="rId15"/>
    <sheet name="прил 13." sheetId="16" state="hidden" r:id="rId16"/>
    <sheet name="прил.14" sheetId="17" state="hidden" r:id="rId17"/>
    <sheet name="при.12" sheetId="18" r:id="rId18"/>
    <sheet name="прил 15." sheetId="19" state="hidden" r:id="rId19"/>
    <sheet name="при.13" sheetId="20" r:id="rId20"/>
    <sheet name="прил.14(1)" sheetId="21" r:id="rId21"/>
    <sheet name="прил.15(1)" sheetId="22" r:id="rId22"/>
    <sheet name="прил.16(1)" sheetId="23" r:id="rId23"/>
    <sheet name="прил.17(1)" sheetId="24" r:id="rId24"/>
    <sheet name="прил.18" sheetId="25" r:id="rId25"/>
    <sheet name="прил.19" sheetId="26" r:id="rId26"/>
    <sheet name="Лист2" sheetId="27" state="hidden" r:id="rId27"/>
    <sheet name="Лист3" sheetId="28" state="hidden" r:id="rId28"/>
  </sheets>
  <definedNames>
    <definedName name="_xlnm._FilterDatabase" localSheetId="5">прил.6!$A$5:$F$5</definedName>
    <definedName name="_xlnm._FilterDatabase" localSheetId="6">прил.7!$A$5:$G$5</definedName>
    <definedName name="_xlnm._FilterDatabase" localSheetId="7">прил.8!$A$5:$G$5</definedName>
    <definedName name="_xlnm._FilterDatabase" localSheetId="8">прил.9!$A$5:$I$5</definedName>
    <definedName name="_xlnm.Print_Titles" localSheetId="5">прил.6!$4:$4</definedName>
    <definedName name="_xlnm.Print_Titles" localSheetId="6">прил.7!$4:$4</definedName>
    <definedName name="_xlnm.Print_Titles" localSheetId="7">прил.8!$4:$4</definedName>
    <definedName name="_xlnm.Print_Titles" localSheetId="8">прил.9!$4:$4</definedName>
    <definedName name="_xlnm.Print_Area" localSheetId="1">прил.2!$A$1:$H$39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1" i="9" l="1"/>
  <c r="G47" i="11" s="1"/>
  <c r="G46" i="11" s="1"/>
  <c r="G121" i="9"/>
  <c r="F47" i="11" s="1"/>
  <c r="F46" i="11" s="1"/>
  <c r="H131" i="9"/>
  <c r="G20" i="11" s="1"/>
  <c r="G18" i="11" s="1"/>
  <c r="G131" i="9"/>
  <c r="F20" i="11" s="1"/>
  <c r="F18" i="11" s="1"/>
  <c r="G22" i="7"/>
  <c r="F22" i="7"/>
  <c r="G22" i="9" s="1"/>
  <c r="F71" i="11" s="1"/>
  <c r="G110" i="8"/>
  <c r="G111" i="8"/>
  <c r="F19" i="10" s="1"/>
  <c r="F17" i="10" s="1"/>
  <c r="G112" i="8"/>
  <c r="F16" i="10" s="1"/>
  <c r="G109" i="8"/>
  <c r="F15" i="10" s="1"/>
  <c r="D11" i="24"/>
  <c r="C11" i="24"/>
  <c r="D8" i="24"/>
  <c r="C8" i="24"/>
  <c r="C11" i="23"/>
  <c r="C8" i="23"/>
  <c r="D14" i="22"/>
  <c r="C14" i="22"/>
  <c r="D10" i="22"/>
  <c r="C10" i="22"/>
  <c r="C11" i="21"/>
  <c r="C8" i="21"/>
  <c r="D25" i="20"/>
  <c r="C25" i="20"/>
  <c r="D24" i="20"/>
  <c r="D23" i="20" s="1"/>
  <c r="C24" i="20"/>
  <c r="C23" i="20"/>
  <c r="D17" i="20"/>
  <c r="C17" i="20"/>
  <c r="D15" i="20"/>
  <c r="C15" i="20"/>
  <c r="C11" i="20" s="1"/>
  <c r="D13" i="20"/>
  <c r="D12" i="20" s="1"/>
  <c r="C13" i="20"/>
  <c r="C12" i="20" s="1"/>
  <c r="D11" i="20"/>
  <c r="D9" i="20"/>
  <c r="C9" i="20"/>
  <c r="C6" i="20" s="1"/>
  <c r="C5" i="20" s="1"/>
  <c r="D7" i="20"/>
  <c r="D6" i="20" s="1"/>
  <c r="D5" i="20" s="1"/>
  <c r="C7" i="20"/>
  <c r="D14" i="19"/>
  <c r="C14" i="19"/>
  <c r="D10" i="19"/>
  <c r="C10" i="19"/>
  <c r="C26" i="18"/>
  <c r="C25" i="18"/>
  <c r="C24" i="18" s="1"/>
  <c r="C18" i="18"/>
  <c r="C16" i="18"/>
  <c r="C14" i="18"/>
  <c r="C13" i="18" s="1"/>
  <c r="C12" i="18"/>
  <c r="C10" i="18"/>
  <c r="C9" i="18"/>
  <c r="C7" i="18"/>
  <c r="C6" i="18" s="1"/>
  <c r="C5" i="18" s="1"/>
  <c r="C14" i="17"/>
  <c r="C10" i="17"/>
  <c r="D15" i="16"/>
  <c r="C15" i="16"/>
  <c r="C14" i="16" s="1"/>
  <c r="C13" i="16" s="1"/>
  <c r="D14" i="16"/>
  <c r="D13" i="16"/>
  <c r="D11" i="16"/>
  <c r="D10" i="16" s="1"/>
  <c r="D9" i="16" s="1"/>
  <c r="D8" i="16" s="1"/>
  <c r="D7" i="16" s="1"/>
  <c r="C11" i="16"/>
  <c r="C10" i="16" s="1"/>
  <c r="C9" i="16" s="1"/>
  <c r="C8" i="16" s="1"/>
  <c r="C7" i="16" s="1"/>
  <c r="C14" i="15"/>
  <c r="C13" i="15" s="1"/>
  <c r="C12" i="15" s="1"/>
  <c r="C10" i="15"/>
  <c r="C9" i="15" s="1"/>
  <c r="C8" i="15" s="1"/>
  <c r="C7" i="15" s="1"/>
  <c r="C6" i="15" s="1"/>
  <c r="G121" i="11"/>
  <c r="G120" i="11" s="1"/>
  <c r="G119" i="11" s="1"/>
  <c r="G118" i="11" s="1"/>
  <c r="F121" i="11"/>
  <c r="F120" i="11"/>
  <c r="F119" i="11" s="1"/>
  <c r="F118" i="11" s="1"/>
  <c r="G115" i="11"/>
  <c r="F115" i="11"/>
  <c r="F114" i="11" s="1"/>
  <c r="F113" i="11" s="1"/>
  <c r="F112" i="11" s="1"/>
  <c r="F111" i="11" s="1"/>
  <c r="G114" i="11"/>
  <c r="G113" i="11" s="1"/>
  <c r="G112" i="11" s="1"/>
  <c r="G111" i="11" s="1"/>
  <c r="G109" i="11"/>
  <c r="G108" i="11" s="1"/>
  <c r="G107" i="11" s="1"/>
  <c r="G106" i="11" s="1"/>
  <c r="G105" i="11" s="1"/>
  <c r="F109" i="11"/>
  <c r="F108" i="11"/>
  <c r="F107" i="11" s="1"/>
  <c r="F106" i="11" s="1"/>
  <c r="G99" i="11"/>
  <c r="G98" i="11" s="1"/>
  <c r="G97" i="11" s="1"/>
  <c r="G96" i="11" s="1"/>
  <c r="F98" i="11"/>
  <c r="F97" i="11" s="1"/>
  <c r="F96" i="11" s="1"/>
  <c r="G54" i="11"/>
  <c r="F54" i="11"/>
  <c r="G52" i="11"/>
  <c r="G51" i="11" s="1"/>
  <c r="G50" i="11" s="1"/>
  <c r="G49" i="11" s="1"/>
  <c r="G48" i="11" s="1"/>
  <c r="F52" i="11"/>
  <c r="F51" i="11" s="1"/>
  <c r="F50" i="11" s="1"/>
  <c r="F49" i="11" s="1"/>
  <c r="F48" i="11" s="1"/>
  <c r="G44" i="11"/>
  <c r="F44" i="11"/>
  <c r="G42" i="11"/>
  <c r="F42" i="11"/>
  <c r="G40" i="11"/>
  <c r="G39" i="11" s="1"/>
  <c r="G38" i="11" s="1"/>
  <c r="F40" i="11"/>
  <c r="F39" i="11"/>
  <c r="F38" i="11" s="1"/>
  <c r="G30" i="11"/>
  <c r="F30" i="11"/>
  <c r="F29" i="11"/>
  <c r="F28" i="11" s="1"/>
  <c r="F27" i="11" s="1"/>
  <c r="F26" i="11" s="1"/>
  <c r="F25" i="11" s="1"/>
  <c r="G28" i="11"/>
  <c r="G27" i="11" s="1"/>
  <c r="G26" i="11" s="1"/>
  <c r="G25" i="11" s="1"/>
  <c r="G22" i="11"/>
  <c r="F22" i="11"/>
  <c r="F121" i="10"/>
  <c r="F120" i="10" s="1"/>
  <c r="F119" i="10" s="1"/>
  <c r="F118" i="10" s="1"/>
  <c r="F117" i="10" s="1"/>
  <c r="F81" i="10"/>
  <c r="F80" i="10" s="1"/>
  <c r="F70" i="10"/>
  <c r="F69" i="10" s="1"/>
  <c r="F60" i="10"/>
  <c r="F58" i="10"/>
  <c r="F45" i="10"/>
  <c r="F41" i="10"/>
  <c r="F40" i="10" s="1"/>
  <c r="F39" i="10" s="1"/>
  <c r="F23" i="10"/>
  <c r="F22" i="10" s="1"/>
  <c r="F21" i="10" s="1"/>
  <c r="H158" i="9"/>
  <c r="G129" i="11" s="1"/>
  <c r="G158" i="9"/>
  <c r="F129" i="11" s="1"/>
  <c r="H157" i="9"/>
  <c r="G157" i="9"/>
  <c r="G156" i="9"/>
  <c r="G155" i="9"/>
  <c r="G154" i="9"/>
  <c r="H150" i="9"/>
  <c r="H149" i="9" s="1"/>
  <c r="H148" i="9" s="1"/>
  <c r="H147" i="9" s="1"/>
  <c r="G150" i="9"/>
  <c r="G149" i="9" s="1"/>
  <c r="G148" i="9" s="1"/>
  <c r="G147" i="9" s="1"/>
  <c r="H145" i="9"/>
  <c r="G145" i="9"/>
  <c r="H144" i="9"/>
  <c r="H143" i="9" s="1"/>
  <c r="H142" i="9" s="1"/>
  <c r="G143" i="9"/>
  <c r="G142" i="9" s="1"/>
  <c r="G141" i="9" s="1"/>
  <c r="G140" i="9" s="1"/>
  <c r="G139" i="9" s="1"/>
  <c r="H140" i="9"/>
  <c r="H138" i="9"/>
  <c r="H137" i="9" s="1"/>
  <c r="H136" i="9" s="1"/>
  <c r="H135" i="9" s="1"/>
  <c r="H134" i="9" s="1"/>
  <c r="G137" i="9"/>
  <c r="G136" i="9" s="1"/>
  <c r="G135" i="9" s="1"/>
  <c r="G134" i="9" s="1"/>
  <c r="G133" i="9" s="1"/>
  <c r="H132" i="9"/>
  <c r="H130" i="9" s="1"/>
  <c r="G130" i="9"/>
  <c r="H129" i="9"/>
  <c r="G17" i="11" s="1"/>
  <c r="G129" i="9"/>
  <c r="F17" i="11" s="1"/>
  <c r="H128" i="9"/>
  <c r="G16" i="11" s="1"/>
  <c r="G128" i="9"/>
  <c r="F16" i="11" s="1"/>
  <c r="H127" i="9"/>
  <c r="H126" i="9" s="1"/>
  <c r="H125" i="9" s="1"/>
  <c r="H124" i="9" s="1"/>
  <c r="H123" i="9" s="1"/>
  <c r="H122" i="9" s="1"/>
  <c r="G127" i="9"/>
  <c r="G120" i="9"/>
  <c r="H118" i="9"/>
  <c r="H117" i="9" s="1"/>
  <c r="G116" i="9"/>
  <c r="H115" i="9"/>
  <c r="H113" i="9"/>
  <c r="G112" i="9"/>
  <c r="H111" i="9"/>
  <c r="G110" i="9"/>
  <c r="H109" i="9"/>
  <c r="G108" i="9"/>
  <c r="G105" i="9" s="1"/>
  <c r="G104" i="9" s="1"/>
  <c r="H107" i="9"/>
  <c r="H105" i="9"/>
  <c r="H103" i="9"/>
  <c r="H100" i="9" s="1"/>
  <c r="H99" i="9"/>
  <c r="G99" i="9"/>
  <c r="G98" i="9" s="1"/>
  <c r="H98" i="9"/>
  <c r="G37" i="11" s="1"/>
  <c r="G36" i="11" s="1"/>
  <c r="G35" i="11" s="1"/>
  <c r="G34" i="11" s="1"/>
  <c r="H92" i="9"/>
  <c r="H91" i="9"/>
  <c r="H90" i="9" s="1"/>
  <c r="H89" i="9" s="1"/>
  <c r="G91" i="9"/>
  <c r="G90" i="9" s="1"/>
  <c r="G89" i="9" s="1"/>
  <c r="G88" i="9" s="1"/>
  <c r="G87" i="9" s="1"/>
  <c r="H86" i="9"/>
  <c r="H85" i="9" s="1"/>
  <c r="H84" i="9" s="1"/>
  <c r="H83" i="9" s="1"/>
  <c r="H82" i="9" s="1"/>
  <c r="G84" i="9"/>
  <c r="G83" i="9" s="1"/>
  <c r="G82" i="9" s="1"/>
  <c r="G81" i="9" s="1"/>
  <c r="G80" i="9" s="1"/>
  <c r="G79" i="9" s="1"/>
  <c r="H79" i="9"/>
  <c r="H78" i="9" s="1"/>
  <c r="H77" i="9" s="1"/>
  <c r="H76" i="9" s="1"/>
  <c r="H75" i="9" s="1"/>
  <c r="H74" i="9" s="1"/>
  <c r="G77" i="9"/>
  <c r="G76" i="9"/>
  <c r="G75" i="9"/>
  <c r="G74" i="9" s="1"/>
  <c r="H72" i="9"/>
  <c r="H71" i="9" s="1"/>
  <c r="H70" i="9" s="1"/>
  <c r="H69" i="9" s="1"/>
  <c r="G72" i="9"/>
  <c r="G70" i="9"/>
  <c r="G66" i="9" s="1"/>
  <c r="G65" i="9" s="1"/>
  <c r="G64" i="9" s="1"/>
  <c r="G63" i="9" s="1"/>
  <c r="G68" i="9"/>
  <c r="H65" i="9"/>
  <c r="H63" i="9"/>
  <c r="H62" i="9"/>
  <c r="G104" i="11" s="1"/>
  <c r="G103" i="11" s="1"/>
  <c r="G102" i="11" s="1"/>
  <c r="G101" i="11" s="1"/>
  <c r="G100" i="11" s="1"/>
  <c r="G62" i="9"/>
  <c r="F104" i="11" s="1"/>
  <c r="F103" i="11" s="1"/>
  <c r="F102" i="11" s="1"/>
  <c r="F101" i="11" s="1"/>
  <c r="G61" i="9"/>
  <c r="G60" i="9" s="1"/>
  <c r="G59" i="9" s="1"/>
  <c r="G58" i="9" s="1"/>
  <c r="H57" i="9"/>
  <c r="G57" i="9"/>
  <c r="H56" i="9"/>
  <c r="H55" i="9" s="1"/>
  <c r="H54" i="9" s="1"/>
  <c r="H51" i="9" s="1"/>
  <c r="G56" i="9"/>
  <c r="G55" i="9" s="1"/>
  <c r="G54" i="9" s="1"/>
  <c r="G51" i="9" s="1"/>
  <c r="H49" i="9"/>
  <c r="G95" i="11" s="1"/>
  <c r="G49" i="9"/>
  <c r="F95" i="11" s="1"/>
  <c r="H48" i="9"/>
  <c r="G94" i="11" s="1"/>
  <c r="G48" i="9"/>
  <c r="F94" i="11" s="1"/>
  <c r="H47" i="9"/>
  <c r="G93" i="11" s="1"/>
  <c r="G92" i="11" s="1"/>
  <c r="G91" i="11" s="1"/>
  <c r="G90" i="11" s="1"/>
  <c r="G89" i="11" s="1"/>
  <c r="G88" i="11" s="1"/>
  <c r="G87" i="11" s="1"/>
  <c r="G47" i="9"/>
  <c r="F93" i="11" s="1"/>
  <c r="F92" i="11" s="1"/>
  <c r="F91" i="11" s="1"/>
  <c r="F90" i="11" s="1"/>
  <c r="F89" i="11" s="1"/>
  <c r="F88" i="11" s="1"/>
  <c r="F87" i="11" s="1"/>
  <c r="H40" i="9"/>
  <c r="G80" i="11" s="1"/>
  <c r="G79" i="11" s="1"/>
  <c r="G78" i="11" s="1"/>
  <c r="G77" i="11" s="1"/>
  <c r="G76" i="11" s="1"/>
  <c r="G75" i="11" s="1"/>
  <c r="G40" i="9"/>
  <c r="F80" i="11" s="1"/>
  <c r="F79" i="11" s="1"/>
  <c r="F78" i="11" s="1"/>
  <c r="F77" i="11" s="1"/>
  <c r="F76" i="11" s="1"/>
  <c r="F75" i="11" s="1"/>
  <c r="H39" i="9"/>
  <c r="H38" i="9" s="1"/>
  <c r="H37" i="9" s="1"/>
  <c r="H36" i="9" s="1"/>
  <c r="H35" i="9" s="1"/>
  <c r="G39" i="9"/>
  <c r="G38" i="9" s="1"/>
  <c r="G37" i="9" s="1"/>
  <c r="G36" i="9" s="1"/>
  <c r="G35" i="9" s="1"/>
  <c r="H34" i="9"/>
  <c r="G86" i="11" s="1"/>
  <c r="G85" i="11" s="1"/>
  <c r="G84" i="11" s="1"/>
  <c r="G83" i="11" s="1"/>
  <c r="G82" i="11" s="1"/>
  <c r="G81" i="11" s="1"/>
  <c r="G34" i="9"/>
  <c r="F86" i="11" s="1"/>
  <c r="F85" i="11" s="1"/>
  <c r="F84" i="11" s="1"/>
  <c r="F83" i="11" s="1"/>
  <c r="F82" i="11" s="1"/>
  <c r="F81" i="11" s="1"/>
  <c r="G33" i="9"/>
  <c r="G32" i="9" s="1"/>
  <c r="G31" i="9" s="1"/>
  <c r="G30" i="9" s="1"/>
  <c r="G29" i="9" s="1"/>
  <c r="H25" i="9"/>
  <c r="G25" i="9"/>
  <c r="H24" i="9"/>
  <c r="G73" i="11" s="1"/>
  <c r="G24" i="9"/>
  <c r="F73" i="11" s="1"/>
  <c r="H23" i="9"/>
  <c r="G72" i="11" s="1"/>
  <c r="G23" i="9"/>
  <c r="F72" i="11" s="1"/>
  <c r="H21" i="9"/>
  <c r="G70" i="11" s="1"/>
  <c r="G21" i="9"/>
  <c r="F70" i="11" s="1"/>
  <c r="H20" i="9"/>
  <c r="G69" i="11" s="1"/>
  <c r="G68" i="11" s="1"/>
  <c r="G67" i="11" s="1"/>
  <c r="G20" i="9"/>
  <c r="F69" i="11" s="1"/>
  <c r="F68" i="11" s="1"/>
  <c r="F67" i="11" s="1"/>
  <c r="H19" i="9"/>
  <c r="H18" i="9" s="1"/>
  <c r="G19" i="9"/>
  <c r="G18" i="9" s="1"/>
  <c r="H14" i="9"/>
  <c r="G63" i="11" s="1"/>
  <c r="G14" i="9"/>
  <c r="F63" i="11" s="1"/>
  <c r="H13" i="9"/>
  <c r="G62" i="11" s="1"/>
  <c r="G13" i="9"/>
  <c r="F62" i="11" s="1"/>
  <c r="H11" i="9"/>
  <c r="H10" i="9"/>
  <c r="H9" i="9" s="1"/>
  <c r="H8" i="9" s="1"/>
  <c r="G142" i="8"/>
  <c r="G141" i="8" s="1"/>
  <c r="G140" i="8" s="1"/>
  <c r="G137" i="8"/>
  <c r="F129" i="10" s="1"/>
  <c r="F128" i="10" s="1"/>
  <c r="F126" i="10" s="1"/>
  <c r="F125" i="10" s="1"/>
  <c r="F124" i="10" s="1"/>
  <c r="F123" i="10" s="1"/>
  <c r="G128" i="8"/>
  <c r="G127" i="8" s="1"/>
  <c r="G126" i="8" s="1"/>
  <c r="G125" i="8" s="1"/>
  <c r="G124" i="8" s="1"/>
  <c r="G117" i="8"/>
  <c r="G116" i="8" s="1"/>
  <c r="G113" i="8" s="1"/>
  <c r="G108" i="8"/>
  <c r="G107" i="8"/>
  <c r="G106" i="8" s="1"/>
  <c r="G105" i="8" s="1"/>
  <c r="G104" i="8" s="1"/>
  <c r="G103" i="8" s="1"/>
  <c r="G102" i="8"/>
  <c r="F53" i="10" s="1"/>
  <c r="G100" i="8"/>
  <c r="F52" i="10" s="1"/>
  <c r="F51" i="10" s="1"/>
  <c r="G96" i="8"/>
  <c r="F48" i="10" s="1"/>
  <c r="F47" i="10" s="1"/>
  <c r="G89" i="8"/>
  <c r="G88" i="8" s="1"/>
  <c r="G87" i="8" s="1"/>
  <c r="G86" i="8"/>
  <c r="F38" i="10" s="1"/>
  <c r="F37" i="10" s="1"/>
  <c r="F36" i="10" s="1"/>
  <c r="F35" i="10" s="1"/>
  <c r="G71" i="8"/>
  <c r="F113" i="10" s="1"/>
  <c r="F112" i="10" s="1"/>
  <c r="F111" i="10" s="1"/>
  <c r="F110" i="10" s="1"/>
  <c r="G68" i="8"/>
  <c r="F63" i="10" s="1"/>
  <c r="F62" i="10" s="1"/>
  <c r="G65" i="8"/>
  <c r="G63" i="8"/>
  <c r="G62" i="8" s="1"/>
  <c r="G57" i="8"/>
  <c r="F68" i="10" s="1"/>
  <c r="F67" i="10" s="1"/>
  <c r="F66" i="10" s="1"/>
  <c r="F65" i="10" s="1"/>
  <c r="F64" i="10" s="1"/>
  <c r="G52" i="8"/>
  <c r="F116" i="10" s="1"/>
  <c r="F115" i="10" s="1"/>
  <c r="F114" i="10" s="1"/>
  <c r="G49" i="8"/>
  <c r="F108" i="10" s="1"/>
  <c r="G48" i="8"/>
  <c r="F107" i="10" s="1"/>
  <c r="G47" i="8"/>
  <c r="F106" i="10" s="1"/>
  <c r="G40" i="8"/>
  <c r="F99" i="10" s="1"/>
  <c r="F98" i="10" s="1"/>
  <c r="F97" i="10" s="1"/>
  <c r="F96" i="10" s="1"/>
  <c r="F95" i="10" s="1"/>
  <c r="F94" i="10" s="1"/>
  <c r="G33" i="8"/>
  <c r="G31" i="8"/>
  <c r="G30" i="8" s="1"/>
  <c r="G29" i="8" s="1"/>
  <c r="G27" i="8"/>
  <c r="G26" i="8" s="1"/>
  <c r="G25" i="8"/>
  <c r="G24" i="8"/>
  <c r="F92" i="10" s="1"/>
  <c r="G23" i="8"/>
  <c r="F91" i="10" s="1"/>
  <c r="G21" i="8"/>
  <c r="F89" i="10" s="1"/>
  <c r="G20" i="8"/>
  <c r="F88" i="10" s="1"/>
  <c r="G14" i="8"/>
  <c r="F79" i="10" s="1"/>
  <c r="G13" i="8"/>
  <c r="F78" i="10" s="1"/>
  <c r="G157" i="7"/>
  <c r="H156" i="9" s="1"/>
  <c r="G150" i="7"/>
  <c r="F150" i="7"/>
  <c r="F149" i="7" s="1"/>
  <c r="F148" i="7" s="1"/>
  <c r="F147" i="7" s="1"/>
  <c r="G149" i="7"/>
  <c r="G148" i="7"/>
  <c r="G145" i="7"/>
  <c r="F145" i="7"/>
  <c r="G144" i="7"/>
  <c r="G143" i="7" s="1"/>
  <c r="G142" i="7" s="1"/>
  <c r="F143" i="7"/>
  <c r="F142" i="7" s="1"/>
  <c r="F141" i="7" s="1"/>
  <c r="F140" i="7" s="1"/>
  <c r="F139" i="7" s="1"/>
  <c r="G140" i="7"/>
  <c r="G120" i="7" s="1"/>
  <c r="G138" i="7"/>
  <c r="G137" i="7" s="1"/>
  <c r="G136" i="7" s="1"/>
  <c r="G135" i="7" s="1"/>
  <c r="G134" i="7" s="1"/>
  <c r="F137" i="7"/>
  <c r="F136" i="7"/>
  <c r="F135" i="7"/>
  <c r="F134" i="7" s="1"/>
  <c r="F133" i="7" s="1"/>
  <c r="G132" i="7"/>
  <c r="G130" i="7" s="1"/>
  <c r="F130" i="7"/>
  <c r="G127" i="7"/>
  <c r="F127" i="7"/>
  <c r="G126" i="7"/>
  <c r="F126" i="7"/>
  <c r="F125" i="7" s="1"/>
  <c r="F124" i="7" s="1"/>
  <c r="F123" i="7" s="1"/>
  <c r="F122" i="7" s="1"/>
  <c r="G125" i="7"/>
  <c r="G124" i="7" s="1"/>
  <c r="G123" i="7" s="1"/>
  <c r="G122" i="7" s="1"/>
  <c r="F120" i="7"/>
  <c r="G118" i="7"/>
  <c r="G117" i="7" s="1"/>
  <c r="F118" i="7"/>
  <c r="G115" i="7"/>
  <c r="F114" i="7"/>
  <c r="G113" i="7"/>
  <c r="F112" i="7"/>
  <c r="G111" i="7"/>
  <c r="F110" i="7"/>
  <c r="F108" i="7"/>
  <c r="G107" i="7"/>
  <c r="G105" i="7"/>
  <c r="G103" i="7"/>
  <c r="G100" i="7"/>
  <c r="G98" i="7"/>
  <c r="F98" i="7"/>
  <c r="G92" i="7"/>
  <c r="G91" i="7" s="1"/>
  <c r="F91" i="7"/>
  <c r="F90" i="7" s="1"/>
  <c r="F89" i="7" s="1"/>
  <c r="F88" i="7" s="1"/>
  <c r="F87" i="7" s="1"/>
  <c r="G89" i="7"/>
  <c r="F84" i="7"/>
  <c r="F83" i="7"/>
  <c r="F82" i="7" s="1"/>
  <c r="F81" i="7" s="1"/>
  <c r="F80" i="7" s="1"/>
  <c r="F79" i="7" s="1"/>
  <c r="G79" i="7"/>
  <c r="G78" i="7"/>
  <c r="G77" i="7"/>
  <c r="G76" i="7" s="1"/>
  <c r="G75" i="7" s="1"/>
  <c r="G74" i="7" s="1"/>
  <c r="F77" i="7"/>
  <c r="F76" i="7" s="1"/>
  <c r="F75" i="7" s="1"/>
  <c r="F74" i="7" s="1"/>
  <c r="G72" i="7"/>
  <c r="F72" i="7"/>
  <c r="G71" i="7"/>
  <c r="G70" i="7" s="1"/>
  <c r="G69" i="7" s="1"/>
  <c r="F70" i="7"/>
  <c r="F68" i="7"/>
  <c r="F66" i="7" s="1"/>
  <c r="F65" i="7" s="1"/>
  <c r="F64" i="7" s="1"/>
  <c r="G67" i="7"/>
  <c r="G65" i="7"/>
  <c r="G63" i="7"/>
  <c r="G61" i="7"/>
  <c r="F61" i="7"/>
  <c r="G60" i="7"/>
  <c r="G59" i="7" s="1"/>
  <c r="F60" i="7"/>
  <c r="F59" i="7"/>
  <c r="F58" i="7" s="1"/>
  <c r="G56" i="7"/>
  <c r="G55" i="7" s="1"/>
  <c r="G54" i="7" s="1"/>
  <c r="F56" i="7"/>
  <c r="F55" i="7" s="1"/>
  <c r="F54" i="7" s="1"/>
  <c r="G46" i="7"/>
  <c r="G45" i="7" s="1"/>
  <c r="G44" i="7" s="1"/>
  <c r="G43" i="7" s="1"/>
  <c r="G42" i="7" s="1"/>
  <c r="G41" i="7" s="1"/>
  <c r="F46" i="7"/>
  <c r="F45" i="7" s="1"/>
  <c r="F44" i="7" s="1"/>
  <c r="F43" i="7" s="1"/>
  <c r="F42" i="7" s="1"/>
  <c r="F41" i="7" s="1"/>
  <c r="G39" i="7"/>
  <c r="G38" i="7" s="1"/>
  <c r="G37" i="7" s="1"/>
  <c r="G36" i="7" s="1"/>
  <c r="G35" i="7" s="1"/>
  <c r="F39" i="7"/>
  <c r="F38" i="7" s="1"/>
  <c r="F37" i="7" s="1"/>
  <c r="F36" i="7" s="1"/>
  <c r="F35" i="7" s="1"/>
  <c r="G33" i="7"/>
  <c r="G32" i="7" s="1"/>
  <c r="G31" i="7" s="1"/>
  <c r="G30" i="7" s="1"/>
  <c r="G29" i="7" s="1"/>
  <c r="F33" i="7"/>
  <c r="F32" i="7" s="1"/>
  <c r="F31" i="7" s="1"/>
  <c r="F30" i="7" s="1"/>
  <c r="F29" i="7" s="1"/>
  <c r="H22" i="9"/>
  <c r="G19" i="7"/>
  <c r="F19" i="7"/>
  <c r="G18" i="7"/>
  <c r="G17" i="7" s="1"/>
  <c r="G16" i="7" s="1"/>
  <c r="G15" i="7" s="1"/>
  <c r="F18" i="7"/>
  <c r="F17" i="7"/>
  <c r="F16" i="7" s="1"/>
  <c r="F15" i="7" s="1"/>
  <c r="G11" i="7"/>
  <c r="G10" i="7" s="1"/>
  <c r="G9" i="7" s="1"/>
  <c r="G8" i="7" s="1"/>
  <c r="F11" i="7"/>
  <c r="F10" i="7" s="1"/>
  <c r="F9" i="7" s="1"/>
  <c r="F8" i="7" s="1"/>
  <c r="F149" i="6"/>
  <c r="F148" i="6" s="1"/>
  <c r="F147" i="6" s="1"/>
  <c r="F142" i="6"/>
  <c r="F141" i="6" s="1"/>
  <c r="F140" i="6" s="1"/>
  <c r="F139" i="6" s="1"/>
  <c r="F138" i="6" s="1"/>
  <c r="F136" i="6"/>
  <c r="F135" i="6" s="1"/>
  <c r="F134" i="6" s="1"/>
  <c r="F133" i="6" s="1"/>
  <c r="F132" i="6" s="1"/>
  <c r="F130" i="6"/>
  <c r="F129" i="6" s="1"/>
  <c r="F128" i="6" s="1"/>
  <c r="F126" i="6"/>
  <c r="F124" i="6"/>
  <c r="F123" i="6" s="1"/>
  <c r="F122" i="6" s="1"/>
  <c r="F121" i="6" s="1"/>
  <c r="F120" i="6" s="1"/>
  <c r="F118" i="6"/>
  <c r="F117" i="6" s="1"/>
  <c r="F116" i="6" s="1"/>
  <c r="F115" i="6" s="1"/>
  <c r="F114" i="6" s="1"/>
  <c r="F111" i="6"/>
  <c r="F108" i="6"/>
  <c r="F107" i="6"/>
  <c r="F101" i="6"/>
  <c r="F99" i="6"/>
  <c r="F97" i="6"/>
  <c r="G98" i="8" s="1"/>
  <c r="F95" i="6"/>
  <c r="F89" i="6"/>
  <c r="F88" i="6" s="1"/>
  <c r="F87" i="6" s="1"/>
  <c r="F85" i="6"/>
  <c r="F84" i="6" s="1"/>
  <c r="F83" i="6" s="1"/>
  <c r="F78" i="6"/>
  <c r="F77" i="6" s="1"/>
  <c r="F76" i="6" s="1"/>
  <c r="F75" i="6" s="1"/>
  <c r="F74" i="6" s="1"/>
  <c r="F71" i="6"/>
  <c r="F70" i="6" s="1"/>
  <c r="F69" i="6" s="1"/>
  <c r="F67" i="6"/>
  <c r="F62" i="6" s="1"/>
  <c r="F61" i="6" s="1"/>
  <c r="F60" i="6" s="1"/>
  <c r="F59" i="6" s="1"/>
  <c r="F58" i="6" s="1"/>
  <c r="F65" i="6"/>
  <c r="F63" i="6"/>
  <c r="F56" i="6"/>
  <c r="F55" i="6"/>
  <c r="F54" i="6" s="1"/>
  <c r="F53" i="6" s="1"/>
  <c r="F51" i="6"/>
  <c r="F50" i="6" s="1"/>
  <c r="F46" i="6"/>
  <c r="F45" i="6" s="1"/>
  <c r="F44" i="6" s="1"/>
  <c r="F43" i="6" s="1"/>
  <c r="F42" i="6" s="1"/>
  <c r="F41" i="6" s="1"/>
  <c r="F39" i="6"/>
  <c r="F38" i="6" s="1"/>
  <c r="F37" i="6" s="1"/>
  <c r="F36" i="6" s="1"/>
  <c r="F35" i="6" s="1"/>
  <c r="F33" i="6"/>
  <c r="F32" i="6" s="1"/>
  <c r="F31" i="6" s="1"/>
  <c r="F30" i="6" s="1"/>
  <c r="F29" i="6" s="1"/>
  <c r="F27" i="6"/>
  <c r="F26" i="6" s="1"/>
  <c r="F22" i="6"/>
  <c r="F19" i="6"/>
  <c r="F18" i="6" s="1"/>
  <c r="F12" i="6"/>
  <c r="F11" i="6"/>
  <c r="F10" i="6" s="1"/>
  <c r="F9" i="6" s="1"/>
  <c r="F8" i="6" s="1"/>
  <c r="I29" i="3"/>
  <c r="I28" i="3" s="1"/>
  <c r="H29" i="3"/>
  <c r="C29" i="3"/>
  <c r="C28" i="3" s="1"/>
  <c r="H28" i="3"/>
  <c r="I26" i="3"/>
  <c r="H26" i="3"/>
  <c r="H25" i="3" s="1"/>
  <c r="I25" i="3"/>
  <c r="I23" i="3"/>
  <c r="H23" i="3"/>
  <c r="I20" i="3"/>
  <c r="I18" i="3" s="1"/>
  <c r="H20" i="3"/>
  <c r="C20" i="3"/>
  <c r="C18" i="3" s="1"/>
  <c r="C11" i="3" s="1"/>
  <c r="H18" i="3"/>
  <c r="I14" i="3"/>
  <c r="I11" i="3" s="1"/>
  <c r="H14" i="3"/>
  <c r="C14" i="3"/>
  <c r="I12" i="3"/>
  <c r="H12" i="3"/>
  <c r="H11" i="3" s="1"/>
  <c r="H10" i="3" s="1"/>
  <c r="G10" i="3"/>
  <c r="F10" i="3"/>
  <c r="E10" i="3"/>
  <c r="D10" i="3"/>
  <c r="H29" i="2"/>
  <c r="C29" i="2"/>
  <c r="C28" i="2" s="1"/>
  <c r="H28" i="2"/>
  <c r="H26" i="2"/>
  <c r="H25" i="2" s="1"/>
  <c r="H23" i="2"/>
  <c r="H20" i="2"/>
  <c r="C20" i="2"/>
  <c r="C18" i="2" s="1"/>
  <c r="C11" i="2" s="1"/>
  <c r="C10" i="2" s="1"/>
  <c r="H18" i="2"/>
  <c r="H14" i="2"/>
  <c r="C14" i="2"/>
  <c r="H12" i="2"/>
  <c r="G10" i="2"/>
  <c r="F10" i="2"/>
  <c r="E10" i="2"/>
  <c r="D10" i="2"/>
  <c r="F13" i="10" l="1"/>
  <c r="F14" i="10"/>
  <c r="F50" i="7"/>
  <c r="F37" i="11"/>
  <c r="F36" i="11" s="1"/>
  <c r="F35" i="11" s="1"/>
  <c r="F34" i="11" s="1"/>
  <c r="F32" i="11" s="1"/>
  <c r="F24" i="11" s="1"/>
  <c r="G97" i="9"/>
  <c r="G96" i="9" s="1"/>
  <c r="G95" i="9" s="1"/>
  <c r="G94" i="9" s="1"/>
  <c r="G50" i="9"/>
  <c r="H58" i="9"/>
  <c r="H17" i="9"/>
  <c r="H16" i="9" s="1"/>
  <c r="H15" i="9" s="1"/>
  <c r="H7" i="9" s="1"/>
  <c r="H6" i="9" s="1"/>
  <c r="H33" i="9"/>
  <c r="H32" i="9" s="1"/>
  <c r="H31" i="9" s="1"/>
  <c r="H30" i="9" s="1"/>
  <c r="H29" i="9" s="1"/>
  <c r="H11" i="2"/>
  <c r="H10" i="2" s="1"/>
  <c r="C10" i="3"/>
  <c r="F105" i="7"/>
  <c r="F104" i="7" s="1"/>
  <c r="G46" i="9"/>
  <c r="G45" i="9" s="1"/>
  <c r="G44" i="9" s="1"/>
  <c r="G43" i="9" s="1"/>
  <c r="G42" i="9" s="1"/>
  <c r="G41" i="9" s="1"/>
  <c r="H61" i="9"/>
  <c r="H60" i="9" s="1"/>
  <c r="H59" i="9" s="1"/>
  <c r="G126" i="9"/>
  <c r="G125" i="9" s="1"/>
  <c r="G124" i="9" s="1"/>
  <c r="G123" i="9" s="1"/>
  <c r="G122" i="9" s="1"/>
  <c r="I10" i="3"/>
  <c r="F67" i="7"/>
  <c r="H46" i="9"/>
  <c r="H45" i="9" s="1"/>
  <c r="H44" i="9" s="1"/>
  <c r="H43" i="9" s="1"/>
  <c r="H42" i="9" s="1"/>
  <c r="H41" i="9" s="1"/>
  <c r="F100" i="11"/>
  <c r="G11" i="9"/>
  <c r="G10" i="9" s="1"/>
  <c r="G9" i="9" s="1"/>
  <c r="G8" i="9" s="1"/>
  <c r="G7" i="9" s="1"/>
  <c r="G6" i="9" s="1"/>
  <c r="H81" i="9"/>
  <c r="H120" i="9"/>
  <c r="G58" i="7"/>
  <c r="G50" i="7" s="1"/>
  <c r="F97" i="7"/>
  <c r="F96" i="7" s="1"/>
  <c r="F95" i="7" s="1"/>
  <c r="F94" i="7" s="1"/>
  <c r="F86" i="7" s="1"/>
  <c r="G12" i="9"/>
  <c r="F63" i="7"/>
  <c r="G136" i="8"/>
  <c r="G134" i="8" s="1"/>
  <c r="G133" i="8" s="1"/>
  <c r="G132" i="8" s="1"/>
  <c r="G131" i="8" s="1"/>
  <c r="H12" i="9"/>
  <c r="G67" i="9"/>
  <c r="H97" i="9"/>
  <c r="H96" i="9" s="1"/>
  <c r="H95" i="9" s="1"/>
  <c r="H94" i="9" s="1"/>
  <c r="G71" i="11"/>
  <c r="G66" i="11" s="1"/>
  <c r="G65" i="11" s="1"/>
  <c r="G64" i="11" s="1"/>
  <c r="G97" i="7"/>
  <c r="G96" i="7" s="1"/>
  <c r="G95" i="7" s="1"/>
  <c r="G94" i="7" s="1"/>
  <c r="G86" i="7" s="1"/>
  <c r="G85" i="7" s="1"/>
  <c r="G84" i="7" s="1"/>
  <c r="G83" i="7" s="1"/>
  <c r="G82" i="7" s="1"/>
  <c r="G81" i="7" s="1"/>
  <c r="H50" i="9"/>
  <c r="G7" i="7"/>
  <c r="G17" i="9"/>
  <c r="G16" i="9" s="1"/>
  <c r="G15" i="9" s="1"/>
  <c r="F66" i="11"/>
  <c r="F65" i="11" s="1"/>
  <c r="F64" i="11" s="1"/>
  <c r="F7" i="7"/>
  <c r="F12" i="10"/>
  <c r="F11" i="10" s="1"/>
  <c r="F10" i="10" s="1"/>
  <c r="G11" i="8"/>
  <c r="G10" i="8" s="1"/>
  <c r="G9" i="8" s="1"/>
  <c r="G8" i="8" s="1"/>
  <c r="G56" i="8"/>
  <c r="G55" i="8" s="1"/>
  <c r="G54" i="8" s="1"/>
  <c r="G53" i="8" s="1"/>
  <c r="G19" i="8"/>
  <c r="G18" i="8" s="1"/>
  <c r="G99" i="8"/>
  <c r="F92" i="6"/>
  <c r="F91" i="6" s="1"/>
  <c r="F82" i="6" s="1"/>
  <c r="F81" i="6" s="1"/>
  <c r="F73" i="6" s="1"/>
  <c r="G101" i="8"/>
  <c r="G95" i="8"/>
  <c r="G70" i="8"/>
  <c r="G69" i="8" s="1"/>
  <c r="F105" i="10"/>
  <c r="F104" i="10" s="1"/>
  <c r="F103" i="10" s="1"/>
  <c r="F102" i="10" s="1"/>
  <c r="F101" i="10" s="1"/>
  <c r="F100" i="10" s="1"/>
  <c r="G46" i="8"/>
  <c r="G45" i="8" s="1"/>
  <c r="G44" i="8" s="1"/>
  <c r="G43" i="8" s="1"/>
  <c r="G42" i="8" s="1"/>
  <c r="G41" i="8" s="1"/>
  <c r="F17" i="6"/>
  <c r="F16" i="6" s="1"/>
  <c r="F15" i="6" s="1"/>
  <c r="F145" i="6"/>
  <c r="F146" i="6"/>
  <c r="F7" i="6"/>
  <c r="G79" i="8"/>
  <c r="F50" i="10"/>
  <c r="F49" i="10" s="1"/>
  <c r="F44" i="10" s="1"/>
  <c r="F43" i="10" s="1"/>
  <c r="F34" i="10" s="1"/>
  <c r="G97" i="8"/>
  <c r="G123" i="8"/>
  <c r="G122" i="8" s="1"/>
  <c r="G121" i="8" s="1"/>
  <c r="G120" i="8" s="1"/>
  <c r="G119" i="8" s="1"/>
  <c r="G118" i="8" s="1"/>
  <c r="F106" i="6"/>
  <c r="F105" i="6" s="1"/>
  <c r="F104" i="6" s="1"/>
  <c r="F103" i="6" s="1"/>
  <c r="F61" i="11"/>
  <c r="F60" i="11"/>
  <c r="F59" i="11" s="1"/>
  <c r="F58" i="11" s="1"/>
  <c r="F57" i="11" s="1"/>
  <c r="F56" i="11" s="1"/>
  <c r="F15" i="11"/>
  <c r="F14" i="11"/>
  <c r="F13" i="11" s="1"/>
  <c r="F12" i="11" s="1"/>
  <c r="F11" i="11" s="1"/>
  <c r="F87" i="10"/>
  <c r="F86" i="10" s="1"/>
  <c r="F90" i="10"/>
  <c r="G92" i="8"/>
  <c r="G91" i="8" s="1"/>
  <c r="F57" i="10"/>
  <c r="F56" i="10" s="1"/>
  <c r="F55" i="10" s="1"/>
  <c r="F54" i="10" s="1"/>
  <c r="F109" i="10" s="1"/>
  <c r="F77" i="10"/>
  <c r="F76" i="10"/>
  <c r="F75" i="10" s="1"/>
  <c r="F74" i="10" s="1"/>
  <c r="F73" i="10" s="1"/>
  <c r="G138" i="8"/>
  <c r="G139" i="8"/>
  <c r="G61" i="11"/>
  <c r="G60" i="11"/>
  <c r="G59" i="11" s="1"/>
  <c r="G58" i="11" s="1"/>
  <c r="G57" i="11" s="1"/>
  <c r="G33" i="11"/>
  <c r="G32" i="11"/>
  <c r="G24" i="11" s="1"/>
  <c r="G15" i="11"/>
  <c r="G14" i="11"/>
  <c r="G13" i="11" s="1"/>
  <c r="G12" i="11" s="1"/>
  <c r="G11" i="11" s="1"/>
  <c r="G156" i="7"/>
  <c r="G12" i="8"/>
  <c r="G22" i="8"/>
  <c r="G39" i="8"/>
  <c r="G38" i="8" s="1"/>
  <c r="G37" i="8" s="1"/>
  <c r="G36" i="8" s="1"/>
  <c r="G35" i="8" s="1"/>
  <c r="G51" i="8"/>
  <c r="G50" i="8" s="1"/>
  <c r="G67" i="8"/>
  <c r="G61" i="8" s="1"/>
  <c r="G60" i="8" s="1"/>
  <c r="G59" i="8" s="1"/>
  <c r="G58" i="8" s="1"/>
  <c r="G85" i="8"/>
  <c r="G84" i="8" s="1"/>
  <c r="G83" i="8" s="1"/>
  <c r="F10" i="11" l="1"/>
  <c r="F6" i="6"/>
  <c r="G56" i="11"/>
  <c r="G10" i="11" s="1"/>
  <c r="G17" i="8"/>
  <c r="G16" i="8" s="1"/>
  <c r="G15" i="8" s="1"/>
  <c r="F6" i="7"/>
  <c r="F85" i="10"/>
  <c r="F84" i="10" s="1"/>
  <c r="F83" i="10" s="1"/>
  <c r="F72" i="10" s="1"/>
  <c r="G82" i="8"/>
  <c r="G81" i="8" s="1"/>
  <c r="G7" i="8"/>
  <c r="G155" i="7"/>
  <c r="H155" i="9"/>
  <c r="F31" i="10"/>
  <c r="F30" i="10" s="1"/>
  <c r="F29" i="10" s="1"/>
  <c r="F28" i="10" s="1"/>
  <c r="F27" i="10" s="1"/>
  <c r="F26" i="10" s="1"/>
  <c r="F25" i="10" s="1"/>
  <c r="G78" i="8"/>
  <c r="G77" i="8" s="1"/>
  <c r="G76" i="8" s="1"/>
  <c r="G75" i="8" s="1"/>
  <c r="G74" i="8" s="1"/>
  <c r="F33" i="10"/>
  <c r="G73" i="8" l="1"/>
  <c r="G6" i="8" s="1"/>
  <c r="F9" i="10"/>
  <c r="H154" i="9"/>
  <c r="G154" i="7"/>
  <c r="G153" i="7" l="1"/>
  <c r="G6" i="7" s="1"/>
  <c r="H153" i="9"/>
</calcChain>
</file>

<file path=xl/sharedStrings.xml><?xml version="1.0" encoding="utf-8"?>
<sst xmlns="http://schemas.openxmlformats.org/spreadsheetml/2006/main" count="4516" uniqueCount="595">
  <si>
    <t>Приложение № 1</t>
  </si>
  <si>
    <t xml:space="preserve">Нормативы отчислений в бюджет муниципального образования - Малгобекское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</si>
  <si>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</si>
  <si>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</si>
  <si>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</si>
  <si>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</si>
  <si>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</si>
  <si>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</si>
  <si>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</si>
  <si>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</si>
  <si>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</si>
  <si>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</si>
  <si>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</si>
  <si>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</si>
  <si>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</si>
  <si>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</si>
  <si>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</si>
  <si>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</si>
  <si>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</si>
  <si>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</si>
  <si>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</si>
  <si>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</si>
  <si>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</si>
  <si>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</si>
  <si>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</si>
  <si>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</si>
  <si>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</si>
  <si>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</si>
  <si>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</si>
  <si>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</si>
  <si>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</si>
  <si>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</si>
  <si>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</si>
  <si>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</si>
  <si>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</si>
  <si>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</si>
  <si>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</si>
  <si>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</si>
  <si>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</si>
  <si>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</si>
  <si>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</si>
  <si>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</si>
  <si>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</si>
  <si>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</si>
  <si>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</si>
  <si>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</si>
  <si>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</si>
  <si>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</si>
  <si>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</si>
  <si>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</si>
  <si>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</si>
  <si>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</si>
  <si>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</si>
  <si>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</si>
  <si>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</si>
  <si>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</si>
  <si>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</si>
  <si>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</si>
  <si>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</si>
  <si>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</si>
  <si>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</si>
  <si>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</si>
  <si>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</si>
  <si>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</si>
  <si>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</si>
  <si>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</si>
  <si>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</si>
  <si>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</si>
  <si>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</si>
  <si>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</si>
  <si>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</si>
  <si>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Итого неналоговые</t>
  </si>
  <si>
    <t>Доходы ото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</si>
  <si>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</si>
  <si>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</si>
  <si>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</si>
  <si>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</si>
  <si>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</si>
  <si>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</si>
  <si>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</si>
  <si>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</si>
  <si>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</si>
  <si>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</si>
  <si>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</si>
  <si>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</si>
  <si>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20239999100010150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</si>
  <si>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</si>
  <si>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202 39999 10 0020 150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</si>
  <si>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</si>
  <si>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</si>
  <si>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</si>
  <si>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</si>
  <si>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</si>
  <si>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</si>
  <si>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>202 49999 10 0000 150</t>
  </si>
  <si>
    <t xml:space="preserve">Иные межбюджетные трансферты на развитие материально-технической базы домов культуры </t>
  </si>
  <si>
    <t>Сумма на 2024 год</t>
  </si>
  <si>
    <t>111 05013 10 0000 120</t>
  </si>
  <si>
    <t>до разграничения собственности</t>
  </si>
  <si>
    <t>0</t>
  </si>
  <si>
    <t>20239999100020150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</si>
  <si>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</si>
  <si>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Малгобекское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</si>
  <si>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</si>
  <si>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Малгобекское сельское поселение Моздокского района</t>
  </si>
  <si>
    <t>администратора доходов</t>
  </si>
  <si>
    <t>доход бюджета муниципального образования - Малгобекское сельское поселение Моздокского района</t>
  </si>
  <si>
    <t>Администрация местного самоуправления Малгобекского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</si>
  <si>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</si>
  <si>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</si>
  <si>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</si>
  <si>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</si>
  <si>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</si>
  <si>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</si>
  <si>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</si>
  <si>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</si>
  <si>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</si>
  <si>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</si>
  <si>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</si>
  <si>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</si>
  <si>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</si>
  <si>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</si>
  <si>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</si>
  <si>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</si>
  <si>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</si>
  <si>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</si>
  <si>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</si>
  <si>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</si>
  <si>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</si>
  <si>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</si>
  <si>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</si>
  <si>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</si>
  <si>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</si>
  <si>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</si>
  <si>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</si>
  <si>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</si>
  <si>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</si>
  <si>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</si>
  <si>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</si>
  <si>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</si>
  <si>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</si>
  <si>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</si>
  <si>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</si>
  <si>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</si>
  <si>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</si>
  <si>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</si>
  <si>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</si>
  <si>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</si>
  <si>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</si>
  <si>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</si>
  <si>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</si>
  <si>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</si>
  <si>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</si>
  <si>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</si>
  <si>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</si>
  <si>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</si>
  <si>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Малгобекское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</si>
  <si>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</si>
  <si>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</si>
  <si>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</si>
  <si>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доход бюджета муниципального образования - Малгобекское сельское поселение</t>
  </si>
  <si>
    <t>Администрация местного самоуправления Малгобекского сельского поселения</t>
  </si>
  <si>
    <t>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</si>
  <si>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</si>
  <si>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</si>
  <si>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</si>
  <si>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</si>
  <si>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</si>
  <si>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</si>
  <si>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</si>
  <si>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</si>
  <si>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</si>
  <si>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</si>
  <si>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</si>
  <si>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</si>
  <si>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</si>
  <si>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</si>
  <si>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</si>
  <si>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</si>
  <si>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</si>
  <si>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</si>
  <si>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</si>
  <si>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</si>
  <si>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</si>
  <si>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</si>
  <si>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</si>
  <si>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</si>
  <si>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</si>
  <si>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</si>
  <si>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</si>
  <si>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</si>
  <si>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</si>
  <si>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</si>
  <si>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</si>
  <si>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</si>
  <si>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</si>
  <si>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</si>
  <si>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</si>
  <si>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</si>
  <si>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</si>
  <si>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</si>
  <si>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</si>
  <si>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</si>
  <si>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</si>
  <si>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</si>
  <si>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</si>
  <si>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</si>
  <si>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Расходы на обеспечение функций органов местного самоуправления</t>
  </si>
  <si>
    <t>77 4 00 00190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</si>
  <si>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</si>
  <si>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</si>
  <si>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</si>
  <si>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</si>
  <si>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</si>
  <si>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</si>
  <si>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</si>
  <si>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</si>
  <si>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</si>
  <si>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</si>
  <si>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</si>
  <si>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</si>
  <si>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</si>
  <si>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</si>
  <si>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</si>
  <si>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</si>
  <si>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</si>
  <si>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</si>
  <si>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</si>
  <si>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</si>
  <si>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</si>
  <si>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</si>
  <si>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</si>
  <si>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11</t>
  </si>
  <si>
    <t>Непрограммные рсходы</t>
  </si>
  <si>
    <t>Иные непрограммные расходы по выполнению работ по разработке проектно-сметной документации</t>
  </si>
  <si>
    <t>99 0 00 00000</t>
  </si>
  <si>
    <t>Резервные фонды муниципального образования — Малгобекское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</si>
  <si>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</si>
  <si>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</si>
  <si>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</si>
  <si>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</si>
  <si>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</si>
  <si>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</si>
  <si>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</si>
  <si>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</si>
  <si>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</si>
  <si>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</si>
  <si>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</si>
  <si>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</si>
  <si>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</si>
  <si>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</si>
  <si>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</si>
  <si>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</si>
  <si>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>Иные не программные расходы</t>
  </si>
  <si>
    <t>09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</si>
  <si>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</si>
  <si>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государственных (муниципальных) нужд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</si>
  <si>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Малгобекское сельское поселение  Республики Северная Осетия- Алания"</t>
  </si>
  <si>
    <t>14</t>
  </si>
  <si>
    <t>18 0 00 0000 0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</si>
  <si>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</si>
  <si>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</si>
  <si>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</si>
  <si>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</si>
  <si>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</si>
  <si>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</si>
  <si>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</si>
  <si>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</si>
  <si>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</si>
  <si>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</si>
  <si>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</si>
  <si>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</si>
  <si>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</si>
  <si>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</si>
  <si>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</si>
  <si>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</si>
  <si>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</si>
  <si>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</si>
  <si>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</si>
  <si>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</si>
  <si>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Прочие мероприятия в области дорожного хозяйства</t>
  </si>
  <si>
    <t>03 1 01 70350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</si>
  <si>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</si>
  <si>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</si>
  <si>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</si>
  <si>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</si>
  <si>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</si>
  <si>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</si>
  <si>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</si>
  <si>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</si>
  <si>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</si>
  <si>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</si>
  <si>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</si>
  <si>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</si>
  <si>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</si>
  <si>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</si>
  <si>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</si>
  <si>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</si>
  <si>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</si>
  <si>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</si>
  <si>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</si>
  <si>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Малгобекское сельское поселение  »</t>
  </si>
  <si>
    <t>Подпрограмма «Развитие, реконструкция, текущий ремонт сетей  уличного освещения Малгобекского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</si>
  <si>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</si>
  <si>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</si>
  <si>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</si>
  <si>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</si>
  <si>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</si>
  <si>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</si>
  <si>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</si>
  <si>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</si>
  <si>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</si>
  <si>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</si>
  <si>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</si>
  <si>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Малгобекского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</si>
  <si>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</si>
  <si>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</si>
  <si>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</si>
  <si>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</si>
  <si>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</si>
  <si>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</si>
  <si>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</si>
  <si>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</si>
  <si>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</si>
  <si>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</si>
  <si>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</si>
  <si>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Прочие мероприятия в области благоустройства</t>
  </si>
  <si>
    <t>02 4 01 70300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</si>
  <si>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</si>
  <si>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</si>
  <si>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Малгобекское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</si>
  <si>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</si>
  <si>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</si>
  <si>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</si>
  <si>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</si>
  <si>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</si>
  <si>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 xml:space="preserve">Расходы на обеспечение деятельности учреждений культурно-досуговой деятельности  и народного творчества 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</si>
  <si>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</si>
  <si>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</si>
  <si>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</si>
  <si>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</si>
  <si>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</si>
  <si>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</si>
  <si>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</si>
  <si>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</si>
  <si>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</si>
  <si>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Не программные расходы органов местного самоуправления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</si>
  <si>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</si>
  <si>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</si>
  <si>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</si>
  <si>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</si>
  <si>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</si>
  <si>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</si>
  <si>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</si>
  <si>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</si>
  <si>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</si>
  <si>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Расходы на развитие материально-технической базы домов культуры за счёт средств вышестоящего бюджета</t>
  </si>
  <si>
    <t>01101L4671</t>
  </si>
  <si>
    <t>Закупка товаров, работ и услуг для обеспечения государственных (муниципальных) нужд</t>
  </si>
  <si>
    <t>Иные закупки товаров,  работ и услуг для обеспечения государственных (муниципальных) нужд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</si>
  <si>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</si>
  <si>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</si>
  <si>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</si>
  <si>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</si>
  <si>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</si>
  <si>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Субсидия республиканского бюджета в соответствии со ст. 142.2 БК РФ (отрицательный трансферт)</t>
  </si>
  <si>
    <t>Субвенции</t>
  </si>
  <si>
    <t>Сумма                         2024 год</t>
  </si>
  <si>
    <t>Сумма                         2025 год</t>
  </si>
  <si>
    <t xml:space="preserve">Муниципальная программа 
«Содержание объектов муниципальной собственности Муниципального образования - Малгобекское сельское поселение  "
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</si>
  <si>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</si>
  <si>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</si>
  <si>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</si>
  <si>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</si>
  <si>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>99 9 00 71000</t>
  </si>
  <si>
    <t>Расходы на организацию безопасности дорожного движения</t>
  </si>
  <si>
    <t>03 1 01 70340</t>
  </si>
  <si>
    <t>03 1 01 70340</t>
  </si>
  <si>
    <t>02 2 01 7024П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</si>
  <si>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</si>
  <si>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</si>
  <si>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>Прочие расходы в области благоустройства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</si>
  <si>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</si>
  <si>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Условно утвержденные расходы</t>
  </si>
  <si>
    <t>000 00 00000</t>
  </si>
  <si>
    <t>ППП</t>
  </si>
  <si>
    <t>994 00 77600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</si>
  <si>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–Малгобекское сельское поселение 
Моздокского района 
 РСО - Алания  »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</si>
  <si>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</si>
  <si>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Условно утвержденные расходы </t>
  </si>
  <si>
    <t>530</t>
  </si>
  <si>
    <t>000000000</t>
  </si>
  <si>
    <t>(тыс. руб.)</t>
  </si>
  <si>
    <t>ВСЕГО: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</si>
  <si>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</si>
  <si>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</si>
  <si>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</si>
  <si>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</si>
  <si>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Подпрограмма «Развитие, реконструкция, текущий ремонт сетей  уличного освещения Малгобекского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</si>
  <si>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</si>
  <si>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</si>
  <si>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</si>
  <si>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05 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</si>
  <si>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 "
</t>
  </si>
  <si>
    <t>Подпрограмма «Содержание, реконструкция и ремонт автомобильных дорог общего пользования  "</t>
  </si>
  <si>
    <t>Сумма        2024 год</t>
  </si>
  <si>
    <t>Сумма        2025 год</t>
  </si>
  <si>
    <t>Прочие мероприятия в области благоустройствпа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</si>
  <si>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 "
</t>
  </si>
  <si>
    <t>Выполнение работ по разработке проектно-сметной документации</t>
  </si>
  <si>
    <t xml:space="preserve">Муниципальная программа 
«Содержание объектов муниципальной собственности Муниципального образования - Малгобекское сельское поселение"
</t>
  </si>
  <si>
    <t>15,0</t>
  </si>
  <si>
    <t xml:space="preserve">Приложение №16
к решению Собрания представителей
Малгобекского сельского поселения № от 11.2019г. "Об утверждении бюджета муниципального образования - Малгобекское сельское поселение на 2020 финансовый год и на плановый период 2021-2022гг. "
</t>
  </si>
  <si>
    <t>Программа государственных гарантий  муниципального образования - Малгобекское сельское поселение на 2020 год</t>
  </si>
  <si>
    <t>1. Предоставление государственных гарантий в валюте Российской Федерации в 2020году</t>
  </si>
  <si>
    <t>тысяч  рублей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</si>
  <si>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</si>
  <si>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</si>
  <si>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</si>
  <si>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</si>
  <si>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</si>
  <si>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</si>
  <si>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</si>
  <si>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</si>
  <si>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</si>
  <si>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муниципального образования - Малгобекское сельское поселение
 в плановом периоде 2021 и 2022 годов</t>
  </si>
  <si>
    <t>Исполнение государственных гарантий муниципального образования - Малгобекское сельское поселение</t>
  </si>
  <si>
    <t>Сумма</t>
  </si>
  <si>
    <t>За счет источников финансирования дефицита  бюджета муниципального образования - Малгобекское сельское поселение</t>
  </si>
  <si>
    <t xml:space="preserve">Приложение №17
к решению Собрания представителей
Малгобекского сельского поселения № от 11.2019г. "Об утверждении бюджета муниципального образования - Малгобекское сельское поселение на 2020 финансовый год и на плановый период 2021-2022гг."
</t>
  </si>
  <si>
    <t>Программа государственных гарантий  муниципального образования - Малгобекское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</si>
  <si>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</si>
  <si>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2021 год</t>
  </si>
  <si>
    <t>2022 год</t>
  </si>
  <si>
    <t>к проекту  решению Собрания представителей Малгобекского сельского поселения Моздокского района 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</si>
  <si>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</si>
  <si>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</si>
  <si>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</si>
  <si>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</si>
  <si>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</si>
  <si>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</si>
  <si>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</si>
  <si>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</si>
  <si>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</si>
  <si>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</si>
  <si>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</si>
  <si>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</si>
  <si>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</si>
  <si>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</si>
  <si>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</si>
  <si>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</si>
  <si>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</si>
  <si>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</si>
  <si>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</si>
  <si>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</si>
  <si>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</si>
  <si>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</si>
  <si>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</si>
  <si>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</si>
  <si>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</si>
  <si>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Малгобекского сельского поселения Моздокского района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</si>
  <si>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Малгобекское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</si>
  <si>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</si>
  <si>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</si>
  <si>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</si>
  <si>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</si>
  <si>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</si>
  <si>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</si>
  <si>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</si>
  <si>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</si>
  <si>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</si>
  <si>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</si>
  <si>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</si>
  <si>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</si>
  <si>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</si>
  <si>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</si>
  <si>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</si>
  <si>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</si>
  <si>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</si>
  <si>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</si>
  <si>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</si>
  <si>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</si>
  <si>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</si>
  <si>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</si>
  <si>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Малгобекского сельского поселения Моздокского района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</si>
  <si>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Малгобекское сельское поселение Моздокского района  
на плановый период 2020 и 2021 годов  
</t>
  </si>
  <si>
    <t>2020 год</t>
  </si>
  <si>
    <t xml:space="preserve"> Приложение  №14</t>
  </si>
  <si>
    <t>к  решению Собрания представителей Малгобекского сельского поселения Моздокского района от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</si>
  <si>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Моздокского района на 2020 год
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</si>
  <si>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</si>
  <si>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</si>
  <si>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</si>
  <si>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</si>
  <si>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</si>
  <si>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</si>
  <si>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</si>
  <si>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</si>
  <si>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</si>
  <si>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тыcяч рублей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</si>
  <si>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</si>
  <si>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</si>
  <si>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</si>
  <si>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</si>
  <si>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</si>
  <si>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</si>
  <si>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</si>
  <si>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</si>
  <si>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</si>
  <si>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</si>
  <si>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000 01 03 01 00 10 0000 810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</si>
  <si>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</si>
  <si>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</si>
  <si>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</si>
  <si>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</si>
  <si>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</si>
  <si>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</si>
  <si>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</si>
  <si>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</si>
  <si>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</si>
  <si>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</si>
  <si>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</si>
  <si>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</si>
  <si>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</si>
  <si>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</si>
  <si>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</si>
  <si>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</si>
  <si>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</si>
  <si>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</si>
  <si>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</si>
  <si>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000 01 06 01 00 05 0000 630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</si>
  <si>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</si>
  <si>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</si>
  <si>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</si>
  <si>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</si>
  <si>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</si>
  <si>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</si>
  <si>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</si>
  <si>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</si>
  <si>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Приложение  №15</t>
  </si>
  <si>
    <t>к  решению Собрания представителей Малгобекского сельского поселения Моздокского района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</si>
  <si>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Малгобекское сельское поселение Моздокского района на плановый период 2021 и 2022 годов 
</t>
  </si>
  <si>
    <t xml:space="preserve">сумма                     </t>
  </si>
  <si>
    <t>тысяч рублей</t>
  </si>
  <si>
    <t>000 01 06 01 00 10 0000 630</t>
  </si>
  <si>
    <t>Привлечение кредитов от кредитных организаций в валюте Российской Федерации</t>
  </si>
  <si>
    <t>2025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</si>
  <si>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</si>
  <si>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</si>
  <si>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</si>
  <si>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</si>
  <si>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</si>
  <si>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t xml:space="preserve">Иные условия предоставления и исполнения  гарантий </t>
  </si>
  <si>
    <r>
      <t xml:space="preserve">Приложение №2                                                                                    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</si>
  <si>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№3                                                             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</si>
  <si>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</si>
  <si>
    <r>
      <t xml:space="preserve">Приложение №6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</si>
  <si>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№7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  <r>
      <rPr>
        <sz val="10"/>
        <rFont val="Bookman Old Style"/>
        <family val="1"/>
        <charset val="204"/>
      </rPr>
      <t xml:space="preserve">
</t>
    </r>
  </si>
  <si>
    <r>
      <t xml:space="preserve">Приложение №8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</si>
  <si>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№9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_______ г. №____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  <r>
      <rPr>
        <sz val="10"/>
        <rFont val="Bookman Old Style"/>
        <family val="1"/>
        <charset val="204"/>
      </rPr>
      <t xml:space="preserve">
</t>
    </r>
  </si>
  <si>
    <t>Доходы муниципального образования- Малгобекское сельское поселение Моздокского района на 2024 финансовый год</t>
  </si>
  <si>
    <t>Доходы муниципального образования- Малгобекское сельское поселение Моздокского района на плановый период 2025-2026 финансовый год</t>
  </si>
  <si>
    <t>Сумма на 2025 год</t>
  </si>
  <si>
    <t xml:space="preserve">Сумма на 2026 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</si>
  <si>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Малгобекское сельское поселение Моздокского района  на 2024 финансовый  год </t>
  </si>
  <si>
    <t>Сумма  2024 год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</si>
  <si>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Малгобекское сельское поселение Моздокского района  на плановый период 2025-2026 годов</t>
  </si>
  <si>
    <t>Сумма                         2026 год</t>
  </si>
  <si>
    <t xml:space="preserve">Распределение бюджетных ассигнований по ведомственной структуре расходов муниципального образования - Малгобекское сельское поселение на 2024 год
</t>
  </si>
  <si>
    <t>Распределение бюджетных ассигнований по ведомственной структуре расходов муниципального образования - Малгобекское сельское поселение на плановый период 2025-2026 годов</t>
  </si>
  <si>
    <t>Распределение бюджетных ассигнований по целевым статьям (муниципальным программам Малгобекского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Малгобекское сельское поселение Моздокского района  на 2024 финансовый год</t>
  </si>
  <si>
    <t>Распределение бюджетных ассигнований по целевым статьям (муниципальным программам Малгобекского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Малгобекское сельское поселение Моздокского района  на плановый период 2025-2026 годов</t>
  </si>
  <si>
    <t>Сумма        2026 год</t>
  </si>
  <si>
    <t xml:space="preserve">Источники финансирования дефицита 
бюджета муниципального образования   - Малгобекское сельское поселение 
На 2024 год
</t>
  </si>
  <si>
    <t>2024  год</t>
  </si>
  <si>
    <t xml:space="preserve">Источники финансирования дефицита 
бюджета муниципального образования   - Малгобекское сельское поселение 
на плановый период 2025 и 2026 годов
</t>
  </si>
  <si>
    <t xml:space="preserve"> 2026 год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</si>
  <si>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Малгобекское сельское поселение на 2024 год
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</si>
  <si>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Малгобекское сельское поселение  
 на плановый период 2025 и 2026 годов
</t>
  </si>
  <si>
    <t>2026 год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</si>
  <si>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 на 2024 год
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</si>
  <si>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 на плановый период 2025 и 2026 годов
</t>
  </si>
  <si>
    <t>Программа муниципальных гарантий  муниципального образования   - Малгобекское сельское поселение  в валюте  Российской Федерации на 2024 год</t>
  </si>
  <si>
    <t>Программа муниципальных гарантий  муниципального образования  - Малгобекское сельское поселение в валюте  Российской Федерации на плановый период 2025 и  2026 годов</t>
  </si>
  <si>
    <t>Приложение №10
к   решению Собрания представителей Малгобекского сельского поселения Моздокского района от 29.11.2023 г. № 33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</si>
  <si>
    <t>Приложение № 11
к   решению Собрания представителей Малгобекского сельского поселения Моздокского района от 29.11.20213 г. № 33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</si>
  <si>
    <r>
      <t xml:space="preserve">Приложение №13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29.11.2023 г. № 33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</si>
  <si>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№14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209.11.2023г. № 33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</si>
  <si>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t xml:space="preserve">Приложение №12
к   решению Собрания представителей Малгобекского сельского поселения Моздокского района от 29.11.2023 г. № 33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
</t>
  </si>
  <si>
    <r>
      <t xml:space="preserve">Приложение №15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29.11.2023 г. №33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</si>
  <si>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№16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29.11.2023 г. № 33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</si>
  <si>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№18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29.11.2023 г. № 33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</si>
  <si>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Приложение №19
</t>
    </r>
    <r>
      <rPr>
        <sz val="10"/>
        <color rgb="FF000000"/>
        <rFont val="Bookman Old Style"/>
        <family val="1"/>
        <charset val="204"/>
      </rPr>
      <t xml:space="preserve">к   решению Собрания представителей Малгобекского сельского поселения Моздокского района от 29.11.2023г. № 33 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
</t>
    </r>
  </si>
  <si>
    <r>
      <t xml:space="preserve">Приложение №17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 29.11.2023 г. №33      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</si>
  <si>
    <r>
      <t xml:space="preserve">к   решению Собрания представителей Малгобекского сельского поселения Моздокского района от </t>
    </r>
    <r>
      <rPr>
        <sz val="10"/>
        <rFont val="Bookman Old Style"/>
        <family val="1"/>
        <charset val="204"/>
      </rPr>
      <t xml:space="preserve">29.11.2023 г. № 33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2024 год и на плановый период 2025 и 2026 годов в первом чтении»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</si>
</sst>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\-??\ _₽_-;_-@_-"/>
    <numFmt numFmtId="165" formatCode="_-* #,##0.0\ _₽_-;\-* #,##0.0\ _₽_-;_-* \-?\ _₽_-;_-@_-"/>
    <numFmt numFmtId="166" formatCode="#,##0.0\ _₽"/>
    <numFmt numFmtId="167" formatCode="0.0"/>
    <numFmt numFmtId="168" formatCode="#,##0.0_р_."/>
    <numFmt numFmtId="169" formatCode="#,##0.0"/>
  </numFmts>
  <fonts count="43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1"/>
      <color rgb="FF333333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b/>
      <sz val="12"/>
      <color rgb="FF002060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rgb="FF000000"/>
      <name val="Bookman Old Style"/>
      <family val="1"/>
      <charset val="204"/>
    </font>
    <font>
      <b/>
      <sz val="8"/>
      <color rgb="FF000000"/>
      <name val="Bookman Old Style"/>
      <family val="1"/>
      <charset val="204"/>
    </font>
    <font>
      <b/>
      <sz val="10"/>
      <name val="Bookman Old Style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0">
    <xf numFmtId="0" fontId="0" fillId="0" borderId="0" xfId="0"/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/>
    <xf numFmtId="2" fontId="0" fillId="0" borderId="0" xfId="0" applyNumberFormat="1" applyAlignment="1" applyProtection="1"/>
    <xf numFmtId="164" fontId="8" fillId="0" borderId="0" xfId="0" applyNumberFormat="1" applyFont="1" applyAlignment="1" applyProtection="1"/>
    <xf numFmtId="165" fontId="8" fillId="0" borderId="0" xfId="0" applyNumberFormat="1" applyFont="1" applyAlignment="1" applyProtection="1"/>
    <xf numFmtId="0" fontId="8" fillId="0" borderId="0" xfId="0" applyFont="1" applyAlignment="1" applyProtection="1"/>
    <xf numFmtId="2" fontId="8" fillId="0" borderId="0" xfId="0" applyNumberFormat="1" applyFont="1" applyAlignment="1" applyProtection="1"/>
    <xf numFmtId="0" fontId="10" fillId="0" borderId="0" xfId="0" applyFont="1" applyAlignment="1" applyProtection="1"/>
    <xf numFmtId="2" fontId="10" fillId="0" borderId="0" xfId="0" applyNumberFormat="1" applyFont="1" applyAlignment="1" applyProtection="1"/>
    <xf numFmtId="164" fontId="10" fillId="0" borderId="0" xfId="0" applyNumberFormat="1" applyFont="1" applyAlignment="1" applyProtection="1"/>
    <xf numFmtId="165" fontId="10" fillId="0" borderId="0" xfId="0" applyNumberFormat="1" applyFont="1" applyAlignment="1" applyProtection="1"/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/>
    <xf numFmtId="165" fontId="9" fillId="0" borderId="1" xfId="0" applyNumberFormat="1" applyFont="1" applyBorder="1" applyAlignment="1" applyProtection="1"/>
    <xf numFmtId="164" fontId="10" fillId="0" borderId="1" xfId="0" applyNumberFormat="1" applyFont="1" applyBorder="1" applyAlignment="1" applyProtection="1"/>
    <xf numFmtId="0" fontId="10" fillId="2" borderId="1" xfId="0" applyFont="1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/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/>
    <xf numFmtId="165" fontId="8" fillId="0" borderId="6" xfId="0" applyNumberFormat="1" applyFont="1" applyBorder="1" applyAlignment="1" applyProtection="1"/>
    <xf numFmtId="49" fontId="8" fillId="0" borderId="7" xfId="0" applyNumberFormat="1" applyFont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wrapText="1"/>
    </xf>
    <xf numFmtId="2" fontId="8" fillId="0" borderId="8" xfId="0" applyNumberFormat="1" applyFont="1" applyBorder="1" applyAlignment="1" applyProtection="1">
      <alignment horizontal="right" vertical="center" wrapText="1"/>
    </xf>
    <xf numFmtId="164" fontId="8" fillId="0" borderId="9" xfId="0" applyNumberFormat="1" applyFont="1" applyBorder="1" applyAlignment="1" applyProtection="1">
      <alignment vertical="center"/>
    </xf>
    <xf numFmtId="165" fontId="8" fillId="0" borderId="1" xfId="0" applyNumberFormat="1" applyFont="1" applyBorder="1" applyAlignment="1" applyProtection="1"/>
    <xf numFmtId="3" fontId="3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/>
    <xf numFmtId="165" fontId="8" fillId="0" borderId="0" xfId="0" applyNumberFormat="1" applyFont="1" applyAlignment="1" applyProtection="1">
      <alignment vertical="center"/>
    </xf>
    <xf numFmtId="165" fontId="14" fillId="0" borderId="0" xfId="0" applyNumberFormat="1" applyFont="1" applyAlignment="1" applyProtection="1">
      <alignment vertical="center"/>
    </xf>
    <xf numFmtId="2" fontId="8" fillId="0" borderId="0" xfId="0" applyNumberFormat="1" applyFont="1" applyAlignment="1" applyProtection="1">
      <alignment horizontal="right" vertical="center" wrapText="1"/>
    </xf>
    <xf numFmtId="165" fontId="10" fillId="0" borderId="0" xfId="0" applyNumberFormat="1" applyFont="1" applyAlignment="1" applyProtection="1">
      <alignment vertical="center"/>
    </xf>
    <xf numFmtId="165" fontId="9" fillId="0" borderId="1" xfId="0" applyNumberFormat="1" applyFont="1" applyBorder="1" applyAlignment="1" applyProtection="1">
      <alignment vertical="center"/>
    </xf>
    <xf numFmtId="165" fontId="15" fillId="0" borderId="1" xfId="0" applyNumberFormat="1" applyFont="1" applyBorder="1" applyAlignment="1" applyProtection="1">
      <alignment vertical="center"/>
    </xf>
    <xf numFmtId="165" fontId="10" fillId="0" borderId="1" xfId="0" applyNumberFormat="1" applyFont="1" applyBorder="1" applyAlignment="1" applyProtection="1">
      <alignment vertical="center"/>
    </xf>
    <xf numFmtId="165" fontId="14" fillId="0" borderId="1" xfId="0" applyNumberFormat="1" applyFont="1" applyBorder="1" applyAlignment="1" applyProtection="1">
      <alignment vertical="center"/>
    </xf>
    <xf numFmtId="165" fontId="8" fillId="0" borderId="6" xfId="0" applyNumberFormat="1" applyFont="1" applyBorder="1" applyAlignment="1" applyProtection="1">
      <alignment vertical="center"/>
    </xf>
    <xf numFmtId="165" fontId="8" fillId="0" borderId="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indent="15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/>
    <xf numFmtId="0" fontId="18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/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wrapText="1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center"/>
    </xf>
    <xf numFmtId="0" fontId="19" fillId="0" borderId="0" xfId="1" applyFont="1" applyAlignment="1" applyProtection="1">
      <alignment horizontal="right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166" fontId="2" fillId="0" borderId="0" xfId="1" applyNumberFormat="1" applyFont="1" applyBorder="1" applyAlignment="1" applyProtection="1">
      <alignment horizontal="right" vertical="center"/>
    </xf>
    <xf numFmtId="0" fontId="21" fillId="0" borderId="1" xfId="1" applyFont="1" applyBorder="1" applyAlignment="1" applyProtection="1">
      <alignment horizontal="center" vertical="center" wrapText="1"/>
    </xf>
    <xf numFmtId="166" fontId="21" fillId="0" borderId="1" xfId="1" applyNumberFormat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vertical="center" wrapText="1"/>
    </xf>
    <xf numFmtId="0" fontId="22" fillId="0" borderId="1" xfId="1" applyFont="1" applyBorder="1" applyAlignment="1" applyProtection="1">
      <alignment horizontal="center" vertical="center" wrapText="1"/>
    </xf>
    <xf numFmtId="166" fontId="22" fillId="0" borderId="1" xfId="1" applyNumberFormat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vertical="center" wrapText="1"/>
    </xf>
    <xf numFmtId="0" fontId="23" fillId="0" borderId="1" xfId="1" applyFont="1" applyBorder="1" applyAlignment="1" applyProtection="1">
      <alignment horizontal="center" vertical="center" wrapText="1"/>
    </xf>
    <xf numFmtId="166" fontId="23" fillId="0" borderId="1" xfId="1" applyNumberFormat="1" applyFont="1" applyBorder="1" applyAlignment="1" applyProtection="1">
      <alignment horizontal="center" vertical="center"/>
    </xf>
    <xf numFmtId="2" fontId="24" fillId="0" borderId="0" xfId="1" applyNumberFormat="1" applyFont="1" applyAlignment="1" applyProtection="1">
      <alignment horizontal="center"/>
    </xf>
    <xf numFmtId="0" fontId="24" fillId="0" borderId="0" xfId="1" applyFont="1" applyAlignment="1" applyProtection="1">
      <alignment horizontal="center"/>
    </xf>
    <xf numFmtId="0" fontId="6" fillId="0" borderId="1" xfId="1" applyFont="1" applyBorder="1" applyAlignment="1" applyProtection="1">
      <alignment vertical="center" wrapText="1"/>
    </xf>
    <xf numFmtId="49" fontId="6" fillId="0" borderId="1" xfId="1" applyNumberFormat="1" applyFont="1" applyBorder="1" applyAlignment="1" applyProtection="1">
      <alignment horizontal="center" vertical="center" shrinkToFit="1"/>
    </xf>
    <xf numFmtId="166" fontId="6" fillId="0" borderId="1" xfId="1" applyNumberFormat="1" applyFont="1" applyBorder="1" applyAlignment="1" applyProtection="1">
      <alignment horizontal="center" vertical="center" shrinkToFit="1"/>
    </xf>
    <xf numFmtId="2" fontId="19" fillId="0" borderId="0" xfId="1" applyNumberFormat="1" applyFont="1" applyAlignment="1" applyProtection="1">
      <alignment horizontal="center"/>
    </xf>
    <xf numFmtId="0" fontId="6" fillId="0" borderId="1" xfId="1" applyFont="1" applyBorder="1" applyAlignment="1" applyProtection="1">
      <alignment wrapText="1"/>
    </xf>
    <xf numFmtId="166" fontId="6" fillId="0" borderId="1" xfId="1" applyNumberFormat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wrapText="1"/>
    </xf>
    <xf numFmtId="49" fontId="2" fillId="0" borderId="1" xfId="1" applyNumberFormat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</xf>
    <xf numFmtId="166" fontId="2" fillId="0" borderId="1" xfId="1" applyNumberFormat="1" applyFont="1" applyBorder="1" applyAlignment="1" applyProtection="1">
      <alignment horizontal="center"/>
    </xf>
    <xf numFmtId="0" fontId="2" fillId="0" borderId="1" xfId="1" applyFont="1" applyBorder="1" applyAlignment="1" applyProtection="1">
      <alignment vertical="top" wrapText="1"/>
    </xf>
    <xf numFmtId="0" fontId="2" fillId="0" borderId="1" xfId="1" applyFont="1" applyBorder="1" applyAlignment="1" applyProtection="1">
      <alignment horizontal="center" vertical="center"/>
    </xf>
    <xf numFmtId="166" fontId="19" fillId="0" borderId="1" xfId="1" applyNumberFormat="1" applyFont="1" applyBorder="1" applyAlignment="1" applyProtection="1">
      <alignment horizontal="center" vertical="center"/>
    </xf>
    <xf numFmtId="166" fontId="2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shrinkToFit="1"/>
    </xf>
    <xf numFmtId="49" fontId="2" fillId="0" borderId="1" xfId="1" applyNumberFormat="1" applyFont="1" applyBorder="1" applyAlignment="1" applyProtection="1">
      <alignment horizontal="center" vertical="center"/>
    </xf>
    <xf numFmtId="0" fontId="19" fillId="0" borderId="1" xfId="1" applyFont="1" applyBorder="1" applyAlignment="1" applyProtection="1">
      <alignment vertical="top" wrapText="1"/>
    </xf>
    <xf numFmtId="0" fontId="19" fillId="0" borderId="1" xfId="1" applyFont="1" applyBorder="1" applyAlignment="1" applyProtection="1">
      <alignment wrapText="1"/>
    </xf>
    <xf numFmtId="0" fontId="21" fillId="0" borderId="1" xfId="1" applyFont="1" applyBorder="1" applyAlignment="1" applyProtection="1">
      <alignment wrapText="1"/>
    </xf>
    <xf numFmtId="49" fontId="6" fillId="0" borderId="1" xfId="1" applyNumberFormat="1" applyFont="1" applyBorder="1" applyAlignment="1" applyProtection="1">
      <alignment horizontal="center" shrinkToFit="1"/>
    </xf>
    <xf numFmtId="0" fontId="6" fillId="0" borderId="1" xfId="1" applyFont="1" applyBorder="1" applyAlignment="1" applyProtection="1">
      <alignment horizontal="center"/>
    </xf>
    <xf numFmtId="166" fontId="6" fillId="0" borderId="1" xfId="1" applyNumberFormat="1" applyFont="1" applyBorder="1" applyAlignment="1" applyProtection="1">
      <alignment horizontal="center"/>
    </xf>
    <xf numFmtId="0" fontId="21" fillId="0" borderId="0" xfId="1" applyFont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center" shrinkToFit="1"/>
    </xf>
    <xf numFmtId="0" fontId="2" fillId="0" borderId="1" xfId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left" wrapText="1"/>
    </xf>
    <xf numFmtId="0" fontId="19" fillId="0" borderId="1" xfId="1" applyFont="1" applyBorder="1" applyAlignment="1" applyProtection="1">
      <alignment vertical="center" wrapText="1"/>
    </xf>
    <xf numFmtId="166" fontId="2" fillId="0" borderId="1" xfId="1" applyNumberFormat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/>
    </xf>
    <xf numFmtId="3" fontId="2" fillId="2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top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top" wrapText="1"/>
    </xf>
    <xf numFmtId="49" fontId="19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horizontal="left" wrapText="1"/>
    </xf>
    <xf numFmtId="49" fontId="2" fillId="0" borderId="1" xfId="1" applyNumberFormat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49" fontId="6" fillId="0" borderId="1" xfId="1" applyNumberFormat="1" applyFont="1" applyBorder="1" applyAlignment="1" applyProtection="1">
      <alignment horizontal="center"/>
    </xf>
    <xf numFmtId="166" fontId="25" fillId="0" borderId="1" xfId="1" applyNumberFormat="1" applyFont="1" applyBorder="1" applyAlignment="1" applyProtection="1">
      <alignment horizontal="center"/>
    </xf>
    <xf numFmtId="0" fontId="2" fillId="2" borderId="1" xfId="1" applyFont="1" applyFill="1" applyBorder="1" applyAlignment="1" applyProtection="1">
      <alignment wrapText="1"/>
    </xf>
    <xf numFmtId="49" fontId="2" fillId="2" borderId="1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wrapText="1"/>
    </xf>
    <xf numFmtId="49" fontId="6" fillId="2" borderId="1" xfId="1" applyNumberFormat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wrapText="1"/>
    </xf>
    <xf numFmtId="49" fontId="6" fillId="0" borderId="3" xfId="1" applyNumberFormat="1" applyFont="1" applyBorder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166" fontId="6" fillId="0" borderId="3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wrapText="1"/>
    </xf>
    <xf numFmtId="49" fontId="2" fillId="0" borderId="3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166" fontId="2" fillId="0" borderId="3" xfId="1" applyNumberFormat="1" applyFont="1" applyBorder="1" applyAlignment="1" applyProtection="1">
      <alignment horizontal="center"/>
    </xf>
    <xf numFmtId="0" fontId="2" fillId="0" borderId="11" xfId="1" applyFont="1" applyBorder="1" applyAlignment="1" applyProtection="1"/>
    <xf numFmtId="49" fontId="2" fillId="0" borderId="2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 wrapText="1"/>
    </xf>
    <xf numFmtId="0" fontId="2" fillId="0" borderId="11" xfId="1" applyFont="1" applyBorder="1" applyAlignment="1" applyProtection="1">
      <alignment wrapText="1"/>
    </xf>
    <xf numFmtId="0" fontId="19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166" fontId="19" fillId="0" borderId="0" xfId="1" applyNumberFormat="1" applyFont="1" applyAlignment="1" applyProtection="1">
      <alignment horizontal="center" vertical="center"/>
    </xf>
    <xf numFmtId="0" fontId="19" fillId="0" borderId="0" xfId="1" applyFont="1" applyAlignment="1" applyProtection="1">
      <alignment vertical="center" wrapText="1"/>
    </xf>
    <xf numFmtId="166" fontId="19" fillId="0" borderId="0" xfId="1" applyNumberFormat="1" applyFont="1" applyAlignment="1" applyProtection="1">
      <alignment horizontal="right" vertical="center"/>
    </xf>
    <xf numFmtId="0" fontId="2" fillId="0" borderId="0" xfId="1" applyFont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6" fontId="21" fillId="0" borderId="1" xfId="1" applyNumberFormat="1" applyFont="1" applyBorder="1" applyAlignment="1" applyProtection="1">
      <alignment horizontal="right" vertical="center" wrapText="1"/>
    </xf>
    <xf numFmtId="166" fontId="22" fillId="0" borderId="1" xfId="1" applyNumberFormat="1" applyFont="1" applyBorder="1" applyAlignment="1" applyProtection="1">
      <alignment horizontal="right" vertical="center" wrapText="1"/>
    </xf>
    <xf numFmtId="166" fontId="23" fillId="0" borderId="1" xfId="1" applyNumberFormat="1" applyFont="1" applyBorder="1" applyAlignment="1" applyProtection="1">
      <alignment horizontal="right" vertical="center"/>
    </xf>
    <xf numFmtId="166" fontId="6" fillId="0" borderId="1" xfId="1" applyNumberFormat="1" applyFont="1" applyBorder="1" applyAlignment="1" applyProtection="1">
      <alignment horizontal="right" vertical="center" shrinkToFit="1"/>
    </xf>
    <xf numFmtId="166" fontId="6" fillId="2" borderId="1" xfId="1" applyNumberFormat="1" applyFont="1" applyFill="1" applyBorder="1" applyAlignment="1" applyProtection="1">
      <alignment horizontal="right" vertical="center"/>
    </xf>
    <xf numFmtId="166" fontId="2" fillId="2" borderId="1" xfId="1" applyNumberFormat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166" fontId="2" fillId="2" borderId="1" xfId="1" applyNumberFormat="1" applyFont="1" applyFill="1" applyBorder="1" applyAlignment="1" applyProtection="1">
      <alignment horizontal="right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0" fontId="19" fillId="2" borderId="1" xfId="1" applyFont="1" applyFill="1" applyBorder="1" applyAlignment="1" applyProtection="1">
      <alignment vertical="top" wrapText="1"/>
    </xf>
    <xf numFmtId="0" fontId="19" fillId="2" borderId="1" xfId="1" applyFont="1" applyFill="1" applyBorder="1" applyAlignment="1" applyProtection="1">
      <alignment wrapText="1"/>
    </xf>
    <xf numFmtId="0" fontId="21" fillId="2" borderId="1" xfId="1" applyFont="1" applyFill="1" applyBorder="1" applyAlignment="1" applyProtection="1">
      <alignment wrapText="1"/>
    </xf>
    <xf numFmtId="49" fontId="6" fillId="2" borderId="1" xfId="1" applyNumberFormat="1" applyFont="1" applyFill="1" applyBorder="1" applyAlignment="1" applyProtection="1">
      <alignment horizontal="center" vertical="center" shrinkToFit="1"/>
    </xf>
    <xf numFmtId="166" fontId="6" fillId="2" borderId="1" xfId="1" applyNumberFormat="1" applyFont="1" applyFill="1" applyBorder="1" applyAlignment="1" applyProtection="1">
      <alignment horizontal="right"/>
    </xf>
    <xf numFmtId="166" fontId="2" fillId="0" borderId="1" xfId="1" applyNumberFormat="1" applyFont="1" applyBorder="1" applyAlignment="1" applyProtection="1">
      <alignment horizontal="right" vertical="center" shrinkToFit="1"/>
    </xf>
    <xf numFmtId="0" fontId="6" fillId="2" borderId="1" xfId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 applyProtection="1">
      <alignment horizontal="right" shrinkToFit="1"/>
    </xf>
    <xf numFmtId="165" fontId="2" fillId="0" borderId="1" xfId="1" applyNumberFormat="1" applyFont="1" applyBorder="1" applyAlignment="1" applyProtection="1">
      <alignment horizontal="right" shrinkToFit="1"/>
    </xf>
    <xf numFmtId="166" fontId="6" fillId="0" borderId="1" xfId="1" applyNumberFormat="1" applyFont="1" applyBorder="1" applyAlignment="1" applyProtection="1">
      <alignment horizontal="right" vertical="center"/>
    </xf>
    <xf numFmtId="166" fontId="2" fillId="0" borderId="1" xfId="1" applyNumberFormat="1" applyFont="1" applyBorder="1" applyAlignment="1" applyProtection="1">
      <alignment horizontal="right"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 applyProtection="1">
      <alignment horizontal="right" vertical="center" shrinkToFit="1"/>
      <protection locked="0"/>
    </xf>
    <xf numFmtId="0" fontId="19" fillId="2" borderId="0" xfId="1" applyFont="1" applyFill="1" applyAlignment="1" applyProtection="1">
      <alignment horizontal="center"/>
    </xf>
    <xf numFmtId="166" fontId="2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 applyProtection="1">
      <alignment horizontal="right"/>
    </xf>
    <xf numFmtId="167" fontId="19" fillId="2" borderId="0" xfId="1" applyNumberFormat="1" applyFont="1" applyFill="1" applyAlignment="1" applyProtection="1">
      <alignment horizontal="center"/>
    </xf>
    <xf numFmtId="2" fontId="19" fillId="2" borderId="0" xfId="1" applyNumberFormat="1" applyFont="1" applyFill="1" applyAlignment="1" applyProtection="1">
      <alignment horizontal="center"/>
    </xf>
    <xf numFmtId="0" fontId="21" fillId="2" borderId="1" xfId="1" applyFont="1" applyFill="1" applyBorder="1" applyAlignment="1" applyProtection="1">
      <alignment horizontal="left" wrapText="1"/>
    </xf>
    <xf numFmtId="0" fontId="21" fillId="2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21" fillId="0" borderId="1" xfId="1" applyFont="1" applyBorder="1" applyAlignment="1" applyProtection="1">
      <alignment vertical="center" wrapText="1"/>
    </xf>
    <xf numFmtId="166" fontId="6" fillId="0" borderId="1" xfId="1" applyNumberFormat="1" applyFont="1" applyBorder="1" applyAlignment="1" applyProtection="1">
      <alignment horizontal="right"/>
    </xf>
    <xf numFmtId="166" fontId="19" fillId="0" borderId="1" xfId="1" applyNumberFormat="1" applyFont="1" applyBorder="1" applyAlignment="1" applyProtection="1">
      <alignment horizontal="right" vertical="center"/>
    </xf>
    <xf numFmtId="0" fontId="21" fillId="0" borderId="1" xfId="1" applyFont="1" applyBorder="1" applyAlignment="1" applyProtection="1">
      <alignment horizontal="center" vertical="center"/>
    </xf>
    <xf numFmtId="49" fontId="21" fillId="0" borderId="1" xfId="1" applyNumberFormat="1" applyFont="1" applyBorder="1" applyAlignment="1" applyProtection="1">
      <alignment horizontal="center" vertical="center"/>
    </xf>
    <xf numFmtId="166" fontId="21" fillId="0" borderId="1" xfId="1" applyNumberFormat="1" applyFont="1" applyBorder="1" applyAlignment="1" applyProtection="1">
      <alignment horizontal="right" vertical="center"/>
    </xf>
    <xf numFmtId="0" fontId="19" fillId="0" borderId="1" xfId="1" applyFont="1" applyBorder="1" applyAlignment="1" applyProtection="1">
      <alignment horizontal="center" vertical="center"/>
    </xf>
    <xf numFmtId="49" fontId="19" fillId="0" borderId="1" xfId="1" applyNumberFormat="1" applyFont="1" applyBorder="1" applyAlignment="1" applyProtection="1">
      <alignment horizontal="center" vertical="center"/>
    </xf>
    <xf numFmtId="166" fontId="19" fillId="0" borderId="12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right"/>
    </xf>
    <xf numFmtId="0" fontId="21" fillId="0" borderId="1" xfId="1" applyFont="1" applyBorder="1" applyAlignment="1" applyProtection="1">
      <alignment horizontal="center" wrapText="1"/>
    </xf>
    <xf numFmtId="166" fontId="21" fillId="0" borderId="1" xfId="1" applyNumberFormat="1" applyFont="1" applyBorder="1" applyAlignment="1" applyProtection="1">
      <alignment horizontal="right" wrapText="1"/>
    </xf>
    <xf numFmtId="0" fontId="22" fillId="0" borderId="1" xfId="1" applyFont="1" applyBorder="1" applyAlignment="1" applyProtection="1">
      <alignment wrapText="1"/>
    </xf>
    <xf numFmtId="0" fontId="22" fillId="0" borderId="1" xfId="1" applyFont="1" applyBorder="1" applyAlignment="1" applyProtection="1">
      <alignment horizontal="center" wrapText="1"/>
    </xf>
    <xf numFmtId="166" fontId="22" fillId="0" borderId="1" xfId="1" applyNumberFormat="1" applyFont="1" applyBorder="1" applyAlignment="1" applyProtection="1">
      <alignment horizontal="right" wrapText="1"/>
    </xf>
    <xf numFmtId="0" fontId="23" fillId="0" borderId="1" xfId="1" applyFont="1" applyBorder="1" applyAlignment="1" applyProtection="1">
      <alignment horizontal="center" wrapText="1"/>
    </xf>
    <xf numFmtId="166" fontId="23" fillId="0" borderId="1" xfId="1" applyNumberFormat="1" applyFont="1" applyBorder="1" applyAlignment="1" applyProtection="1">
      <alignment horizontal="right"/>
    </xf>
    <xf numFmtId="166" fontId="6" fillId="0" borderId="1" xfId="1" applyNumberFormat="1" applyFont="1" applyBorder="1" applyAlignment="1" applyProtection="1">
      <alignment horizontal="right" shrinkToFit="1"/>
    </xf>
    <xf numFmtId="0" fontId="2" fillId="0" borderId="1" xfId="1" applyFont="1" applyBorder="1" applyAlignment="1" applyProtection="1">
      <alignment horizontal="center" shrinkToFit="1"/>
    </xf>
    <xf numFmtId="49" fontId="2" fillId="2" borderId="1" xfId="1" applyNumberFormat="1" applyFont="1" applyFill="1" applyBorder="1" applyAlignment="1" applyProtection="1">
      <alignment horizontal="center" shrinkToFit="1"/>
    </xf>
    <xf numFmtId="0" fontId="2" fillId="2" borderId="1" xfId="1" applyFont="1" applyFill="1" applyBorder="1" applyAlignment="1" applyProtection="1">
      <alignment horizontal="center" shrinkToFit="1"/>
    </xf>
    <xf numFmtId="166" fontId="19" fillId="2" borderId="1" xfId="1" applyNumberFormat="1" applyFont="1" applyFill="1" applyBorder="1" applyAlignment="1" applyProtection="1">
      <alignment horizontal="right"/>
    </xf>
    <xf numFmtId="0" fontId="6" fillId="0" borderId="1" xfId="1" applyFont="1" applyBorder="1" applyAlignment="1" applyProtection="1">
      <alignment horizontal="center" shrinkToFit="1"/>
    </xf>
    <xf numFmtId="49" fontId="6" fillId="2" borderId="1" xfId="1" applyNumberFormat="1" applyFont="1" applyFill="1" applyBorder="1" applyAlignment="1" applyProtection="1">
      <alignment horizontal="center" shrinkToFit="1"/>
    </xf>
    <xf numFmtId="166" fontId="2" fillId="0" borderId="1" xfId="1" applyNumberFormat="1" applyFont="1" applyBorder="1" applyAlignment="1" applyProtection="1">
      <alignment horizontal="right" shrinkToFit="1"/>
    </xf>
    <xf numFmtId="165" fontId="6" fillId="0" borderId="1" xfId="1" applyNumberFormat="1" applyFont="1" applyBorder="1" applyAlignment="1" applyProtection="1">
      <alignment horizontal="right" vertical="center" shrinkToFit="1"/>
    </xf>
    <xf numFmtId="165" fontId="2" fillId="0" borderId="1" xfId="1" applyNumberFormat="1" applyFont="1" applyBorder="1" applyAlignment="1" applyProtection="1">
      <alignment horizontal="right" vertical="center" shrinkToFit="1"/>
    </xf>
    <xf numFmtId="0" fontId="6" fillId="2" borderId="1" xfId="0" applyFont="1" applyFill="1" applyBorder="1" applyAlignment="1" applyProtection="1">
      <alignment horizontal="left" vertical="center" wrapText="1"/>
    </xf>
    <xf numFmtId="0" fontId="16" fillId="0" borderId="1" xfId="1" applyFont="1" applyBorder="1" applyAlignment="1" applyProtection="1">
      <alignment horizontal="center" wrapText="1"/>
    </xf>
    <xf numFmtId="0" fontId="6" fillId="2" borderId="2" xfId="1" applyFont="1" applyFill="1" applyBorder="1" applyAlignment="1" applyProtection="1">
      <alignment wrapText="1"/>
    </xf>
    <xf numFmtId="0" fontId="6" fillId="2" borderId="3" xfId="1" applyFont="1" applyFill="1" applyBorder="1" applyAlignment="1" applyProtection="1">
      <alignment wrapText="1"/>
    </xf>
    <xf numFmtId="49" fontId="6" fillId="2" borderId="3" xfId="1" applyNumberFormat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166" fontId="6" fillId="2" borderId="3" xfId="1" applyNumberFormat="1" applyFont="1" applyFill="1" applyBorder="1" applyAlignment="1" applyProtection="1">
      <alignment horizontal="right"/>
    </xf>
    <xf numFmtId="0" fontId="2" fillId="2" borderId="2" xfId="1" applyFont="1" applyFill="1" applyBorder="1" applyAlignment="1" applyProtection="1">
      <alignment wrapText="1"/>
    </xf>
    <xf numFmtId="0" fontId="2" fillId="2" borderId="3" xfId="1" applyFont="1" applyFill="1" applyBorder="1" applyAlignment="1" applyProtection="1">
      <alignment wrapText="1"/>
    </xf>
    <xf numFmtId="49" fontId="2" fillId="2" borderId="3" xfId="1" applyNumberFormat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166" fontId="2" fillId="2" borderId="3" xfId="1" applyNumberFormat="1" applyFont="1" applyFill="1" applyBorder="1" applyAlignment="1" applyProtection="1">
      <alignment horizontal="right"/>
    </xf>
    <xf numFmtId="0" fontId="2" fillId="0" borderId="3" xfId="1" applyFont="1" applyBorder="1" applyAlignment="1" applyProtection="1">
      <alignment wrapText="1"/>
    </xf>
    <xf numFmtId="166" fontId="2" fillId="0" borderId="3" xfId="1" applyNumberFormat="1" applyFont="1" applyBorder="1" applyAlignment="1" applyProtection="1">
      <alignment horizontal="right"/>
    </xf>
    <xf numFmtId="0" fontId="19" fillId="0" borderId="0" xfId="1" applyFont="1" applyAlignment="1" applyProtection="1"/>
    <xf numFmtId="166" fontId="19" fillId="0" borderId="0" xfId="1" applyNumberFormat="1" applyFont="1" applyAlignment="1" applyProtection="1">
      <alignment horizontal="right"/>
    </xf>
    <xf numFmtId="0" fontId="19" fillId="0" borderId="0" xfId="1" applyFont="1" applyAlignment="1" applyProtection="1">
      <alignment horizontal="right" vertical="center"/>
    </xf>
    <xf numFmtId="168" fontId="19" fillId="0" borderId="0" xfId="1" applyNumberFormat="1" applyFont="1" applyAlignment="1" applyProtection="1">
      <alignment horizontal="center" vertical="center"/>
    </xf>
    <xf numFmtId="0" fontId="20" fillId="0" borderId="0" xfId="1" applyFont="1" applyAlignment="1" applyProtection="1">
      <alignment vertical="center" wrapText="1"/>
    </xf>
    <xf numFmtId="168" fontId="2" fillId="0" borderId="0" xfId="1" applyNumberFormat="1" applyFont="1" applyBorder="1" applyAlignment="1" applyProtection="1">
      <alignment horizontal="right" vertical="center"/>
    </xf>
    <xf numFmtId="168" fontId="21" fillId="0" borderId="0" xfId="1" applyNumberFormat="1" applyFont="1" applyBorder="1" applyAlignment="1" applyProtection="1">
      <alignment horizontal="center" vertical="center" wrapText="1"/>
    </xf>
    <xf numFmtId="168" fontId="22" fillId="0" borderId="0" xfId="1" applyNumberFormat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wrapText="1"/>
    </xf>
    <xf numFmtId="2" fontId="23" fillId="0" borderId="0" xfId="1" applyNumberFormat="1" applyFont="1" applyBorder="1" applyAlignment="1" applyProtection="1">
      <alignment horizontal="center" vertical="center"/>
    </xf>
    <xf numFmtId="2" fontId="6" fillId="0" borderId="0" xfId="1" applyNumberFormat="1" applyFont="1" applyBorder="1" applyAlignment="1" applyProtection="1">
      <alignment horizontal="center" vertical="center" shrinkToFit="1"/>
    </xf>
    <xf numFmtId="2" fontId="6" fillId="2" borderId="0" xfId="1" applyNumberFormat="1" applyFont="1" applyFill="1" applyBorder="1" applyAlignment="1" applyProtection="1">
      <alignment horizontal="center" vertical="center"/>
    </xf>
    <xf numFmtId="2" fontId="2" fillId="2" borderId="0" xfId="1" applyNumberFormat="1" applyFont="1" applyFill="1" applyBorder="1" applyAlignment="1" applyProtection="1">
      <alignment horizontal="center"/>
    </xf>
    <xf numFmtId="2" fontId="19" fillId="2" borderId="0" xfId="1" applyNumberFormat="1" applyFont="1" applyFill="1" applyBorder="1" applyAlignment="1" applyProtection="1">
      <alignment horizontal="center" vertical="center"/>
    </xf>
    <xf numFmtId="2" fontId="2" fillId="2" borderId="0" xfId="1" applyNumberFormat="1" applyFont="1" applyFill="1" applyBorder="1" applyAlignment="1" applyProtection="1">
      <alignment horizontal="center" vertical="center"/>
    </xf>
    <xf numFmtId="2" fontId="6" fillId="2" borderId="0" xfId="1" applyNumberFormat="1" applyFont="1" applyFill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 vertical="center" shrinkToFit="1"/>
    </xf>
    <xf numFmtId="2" fontId="6" fillId="0" borderId="0" xfId="1" applyNumberFormat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166" fontId="6" fillId="0" borderId="1" xfId="1" applyNumberFormat="1" applyFont="1" applyBorder="1" applyAlignment="1" applyProtection="1">
      <alignment horizontal="right"/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1" xfId="1" applyNumberFormat="1" applyFont="1" applyBorder="1" applyAlignment="1" applyProtection="1">
      <alignment horizontal="right"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166" fontId="2" fillId="0" borderId="1" xfId="1" applyNumberFormat="1" applyFont="1" applyBorder="1" applyAlignment="1" applyProtection="1">
      <alignment horizontal="right"/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 applyProtection="1">
      <alignment horizontal="center"/>
    </xf>
    <xf numFmtId="167" fontId="6" fillId="2" borderId="0" xfId="1" applyNumberFormat="1" applyFont="1" applyFill="1" applyBorder="1" applyAlignment="1" applyProtection="1">
      <alignment horizontal="center"/>
    </xf>
    <xf numFmtId="167" fontId="2" fillId="2" borderId="0" xfId="1" applyNumberFormat="1" applyFont="1" applyFill="1" applyBorder="1" applyAlignment="1" applyProtection="1">
      <alignment horizontal="center"/>
    </xf>
    <xf numFmtId="2" fontId="26" fillId="2" borderId="0" xfId="1" applyNumberFormat="1" applyFont="1" applyFill="1" applyBorder="1" applyAlignment="1" applyProtection="1">
      <alignment horizontal="center"/>
    </xf>
    <xf numFmtId="166" fontId="21" fillId="0" borderId="1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>
      <alignment horizontal="center" vertical="center"/>
    </xf>
    <xf numFmtId="166" fontId="19" fillId="0" borderId="1" xfId="1" applyNumberFormat="1" applyFont="1" applyBorder="1" applyAlignment="1" applyProtection="1">
      <alignment horizontal="right"/>
    </xf>
    <xf numFmtId="0" fontId="21" fillId="0" borderId="1" xfId="1" applyFont="1" applyBorder="1" applyAlignment="1" applyProtection="1">
      <alignment horizontal="center"/>
    </xf>
    <xf numFmtId="49" fontId="21" fillId="0" borderId="1" xfId="1" applyNumberFormat="1" applyFont="1" applyBorder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49" fontId="19" fillId="0" borderId="1" xfId="1" applyNumberFormat="1" applyFont="1" applyBorder="1" applyAlignment="1" applyProtection="1">
      <alignment horizontal="center"/>
    </xf>
    <xf numFmtId="0" fontId="21" fillId="0" borderId="1" xfId="1" applyFont="1" applyBorder="1" applyAlignment="1" applyProtection="1">
      <alignment vertical="center"/>
    </xf>
    <xf numFmtId="49" fontId="21" fillId="0" borderId="1" xfId="1" applyNumberFormat="1" applyFont="1" applyBorder="1" applyAlignment="1" applyProtection="1">
      <alignment vertical="center"/>
    </xf>
    <xf numFmtId="0" fontId="21" fillId="0" borderId="1" xfId="1" applyFont="1" applyBorder="1" applyAlignment="1" applyProtection="1">
      <alignment horizontal="right" vertical="center"/>
    </xf>
    <xf numFmtId="0" fontId="27" fillId="2" borderId="0" xfId="0" applyFont="1" applyFill="1" applyAlignment="1" applyProtection="1">
      <alignment vertical="center" wrapText="1"/>
    </xf>
    <xf numFmtId="0" fontId="27" fillId="2" borderId="0" xfId="0" applyFont="1" applyFill="1" applyAlignment="1" applyProtection="1">
      <alignment horizontal="center" vertical="center"/>
    </xf>
    <xf numFmtId="49" fontId="27" fillId="2" borderId="0" xfId="0" applyNumberFormat="1" applyFont="1" applyFill="1" applyAlignment="1" applyProtection="1">
      <alignment horizontal="center" vertical="center"/>
    </xf>
    <xf numFmtId="166" fontId="27" fillId="0" borderId="0" xfId="0" applyNumberFormat="1" applyFont="1" applyAlignment="1" applyProtection="1">
      <alignment horizontal="right" vertical="center"/>
    </xf>
    <xf numFmtId="0" fontId="2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 wrapText="1"/>
    </xf>
    <xf numFmtId="166" fontId="21" fillId="0" borderId="1" xfId="0" applyNumberFormat="1" applyFont="1" applyBorder="1" applyAlignment="1" applyProtection="1">
      <alignment horizontal="right" vertical="center" wrapText="1"/>
    </xf>
    <xf numFmtId="0" fontId="19" fillId="2" borderId="1" xfId="0" applyFont="1" applyFill="1" applyBorder="1" applyAlignment="1" applyProtection="1">
      <alignment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166" fontId="19" fillId="0" borderId="1" xfId="0" applyNumberFormat="1" applyFont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horizontal="center" shrinkToFit="1"/>
    </xf>
    <xf numFmtId="49" fontId="6" fillId="0" borderId="1" xfId="0" applyNumberFormat="1" applyFont="1" applyBorder="1" applyAlignment="1" applyProtection="1">
      <alignment horizontal="center" shrinkToFit="1"/>
    </xf>
    <xf numFmtId="166" fontId="6" fillId="0" borderId="1" xfId="0" applyNumberFormat="1" applyFont="1" applyBorder="1" applyAlignment="1" applyProtection="1">
      <alignment horizontal="right" shrinkToFit="1"/>
    </xf>
    <xf numFmtId="0" fontId="6" fillId="2" borderId="1" xfId="0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horizontal="center"/>
    </xf>
    <xf numFmtId="166" fontId="6" fillId="0" borderId="1" xfId="0" applyNumberFormat="1" applyFont="1" applyBorder="1" applyAlignment="1" applyProtection="1">
      <alignment horizontal="right"/>
    </xf>
    <xf numFmtId="0" fontId="28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shrinkToFit="1"/>
    </xf>
    <xf numFmtId="49" fontId="2" fillId="2" borderId="1" xfId="0" applyNumberFormat="1" applyFont="1" applyFill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vertical="center" wrapText="1"/>
    </xf>
    <xf numFmtId="166" fontId="2" fillId="0" borderId="1" xfId="0" applyNumberFormat="1" applyFont="1" applyBorder="1" applyAlignment="1" applyProtection="1">
      <alignment horizontal="right" shrinkToFit="1"/>
    </xf>
    <xf numFmtId="0" fontId="19" fillId="2" borderId="0" xfId="0" applyFont="1" applyFill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 shrinkToFit="1"/>
    </xf>
    <xf numFmtId="166" fontId="2" fillId="0" borderId="6" xfId="0" applyNumberFormat="1" applyFont="1" applyBorder="1" applyAlignment="1" applyProtection="1">
      <alignment horizontal="right" vertical="center" shrinkToFit="1"/>
    </xf>
    <xf numFmtId="0" fontId="19" fillId="0" borderId="1" xfId="0" applyFont="1" applyBorder="1" applyAlignment="1" applyProtection="1">
      <alignment vertical="center" wrapText="1"/>
    </xf>
    <xf numFmtId="166" fontId="2" fillId="0" borderId="1" xfId="0" applyNumberFormat="1" applyFont="1" applyBorder="1" applyAlignment="1" applyProtection="1">
      <alignment horizontal="right" vertical="center" shrinkToFit="1"/>
    </xf>
    <xf numFmtId="166" fontId="6" fillId="0" borderId="1" xfId="0" applyNumberFormat="1" applyFont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vertical="top" wrapText="1"/>
    </xf>
    <xf numFmtId="166" fontId="19" fillId="0" borderId="1" xfId="0" applyNumberFormat="1" applyFont="1" applyBorder="1" applyAlignment="1" applyProtection="1">
      <alignment horizontal="right" vertical="center"/>
    </xf>
    <xf numFmtId="166" fontId="2" fillId="0" borderId="1" xfId="0" applyNumberFormat="1" applyFont="1" applyBorder="1" applyAlignment="1" applyProtection="1">
      <alignment horizontal="right" vertical="center"/>
    </xf>
    <xf numFmtId="2" fontId="6" fillId="0" borderId="1" xfId="1" applyNumberFormat="1" applyFont="1" applyBorder="1" applyAlignment="1" applyProtection="1">
      <alignment horizontal="right" shrinkToFit="1"/>
    </xf>
    <xf numFmtId="166" fontId="6" fillId="2" borderId="0" xfId="1" applyNumberFormat="1" applyFont="1" applyFill="1" applyBorder="1" applyAlignment="1" applyProtection="1">
      <alignment horizontal="right"/>
    </xf>
    <xf numFmtId="2" fontId="2" fillId="0" borderId="1" xfId="1" applyNumberFormat="1" applyFont="1" applyBorder="1" applyAlignment="1" applyProtection="1">
      <alignment horizontal="right" shrinkToFit="1"/>
    </xf>
    <xf numFmtId="166" fontId="2" fillId="2" borderId="0" xfId="1" applyNumberFormat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wrapText="1"/>
    </xf>
    <xf numFmtId="165" fontId="6" fillId="2" borderId="1" xfId="0" applyNumberFormat="1" applyFont="1" applyFill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shrinkToFit="1"/>
    </xf>
    <xf numFmtId="49" fontId="6" fillId="0" borderId="1" xfId="0" applyNumberFormat="1" applyFont="1" applyBorder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horizontal="right"/>
    </xf>
    <xf numFmtId="165" fontId="27" fillId="0" borderId="0" xfId="0" applyNumberFormat="1" applyFont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1" fillId="0" borderId="1" xfId="0" applyNumberFormat="1" applyFont="1" applyBorder="1" applyAlignment="1" applyProtection="1">
      <alignment horizontal="right" vertical="center" wrapText="1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19" fillId="2" borderId="12" xfId="0" applyNumberFormat="1" applyFont="1" applyFill="1" applyBorder="1" applyAlignment="1" applyProtection="1">
      <alignment horizontal="center" vertical="center" wrapText="1"/>
    </xf>
    <xf numFmtId="165" fontId="19" fillId="0" borderId="12" xfId="0" applyNumberFormat="1" applyFont="1" applyBorder="1" applyAlignment="1" applyProtection="1">
      <alignment horizontal="right"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vertical="center" wrapText="1"/>
    </xf>
    <xf numFmtId="49" fontId="6" fillId="2" borderId="6" xfId="0" applyNumberFormat="1" applyFont="1" applyFill="1" applyBorder="1" applyAlignment="1" applyProtection="1">
      <alignment horizontal="center" vertical="center" shrinkToFit="1"/>
    </xf>
    <xf numFmtId="49" fontId="6" fillId="0" borderId="6" xfId="0" applyNumberFormat="1" applyFont="1" applyBorder="1" applyAlignment="1" applyProtection="1">
      <alignment horizontal="center" vertical="center" shrinkToFit="1"/>
    </xf>
    <xf numFmtId="165" fontId="6" fillId="0" borderId="6" xfId="0" applyNumberFormat="1" applyFont="1" applyBorder="1" applyAlignment="1" applyProtection="1">
      <alignment horizontal="right" vertical="center" shrinkToFit="1"/>
    </xf>
    <xf numFmtId="49" fontId="6" fillId="2" borderId="1" xfId="0" applyNumberFormat="1" applyFont="1" applyFill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right" vertical="center"/>
    </xf>
    <xf numFmtId="165" fontId="6" fillId="0" borderId="1" xfId="0" applyNumberFormat="1" applyFont="1" applyBorder="1" applyAlignment="1" applyProtection="1">
      <alignment horizontal="right" vertical="center" shrinkToFit="1"/>
    </xf>
    <xf numFmtId="165" fontId="2" fillId="0" borderId="1" xfId="0" applyNumberFormat="1" applyFont="1" applyBorder="1" applyAlignment="1" applyProtection="1">
      <alignment horizontal="right" vertical="center" shrinkToFit="1"/>
    </xf>
    <xf numFmtId="165" fontId="6" fillId="0" borderId="1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center" shrinkToFit="1"/>
    </xf>
    <xf numFmtId="0" fontId="19" fillId="2" borderId="1" xfId="0" applyFont="1" applyFill="1" applyBorder="1" applyAlignment="1" applyProtection="1">
      <alignment vertical="top" wrapText="1"/>
    </xf>
    <xf numFmtId="0" fontId="19" fillId="2" borderId="1" xfId="0" applyFont="1" applyFill="1" applyBorder="1" applyAlignment="1" applyProtection="1">
      <alignment wrapText="1"/>
    </xf>
    <xf numFmtId="2" fontId="6" fillId="0" borderId="1" xfId="1" applyNumberFormat="1" applyFont="1" applyBorder="1" applyAlignment="1" applyProtection="1">
      <alignment horizontal="center" vertical="center" shrinkToFit="1"/>
    </xf>
    <xf numFmtId="166" fontId="6" fillId="0" borderId="0" xfId="1" applyNumberFormat="1" applyFont="1" applyBorder="1" applyAlignment="1" applyProtection="1">
      <alignment horizontal="right"/>
      <protection locked="0"/>
    </xf>
    <xf numFmtId="2" fontId="2" fillId="0" borderId="1" xfId="1" applyNumberFormat="1" applyFont="1" applyBorder="1" applyAlignment="1" applyProtection="1">
      <alignment horizontal="center" vertical="center" shrinkToFit="1"/>
    </xf>
    <xf numFmtId="167" fontId="2" fillId="0" borderId="1" xfId="1" applyNumberFormat="1" applyFont="1" applyBorder="1" applyAlignment="1" applyProtection="1">
      <alignment horizontal="right" vertical="center" shrinkToFit="1"/>
      <protection locked="0"/>
    </xf>
    <xf numFmtId="166" fontId="2" fillId="0" borderId="0" xfId="1" applyNumberFormat="1" applyFont="1" applyBorder="1" applyAlignment="1" applyProtection="1">
      <alignment horizontal="right" shrinkToFit="1"/>
      <protection locked="0"/>
    </xf>
    <xf numFmtId="166" fontId="2" fillId="0" borderId="0" xfId="1" applyNumberFormat="1" applyFont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</xf>
    <xf numFmtId="49" fontId="21" fillId="0" borderId="1" xfId="0" applyNumberFormat="1" applyFont="1" applyBorder="1" applyAlignment="1" applyProtection="1">
      <alignment horizontal="center" vertical="center"/>
    </xf>
    <xf numFmtId="165" fontId="19" fillId="0" borderId="1" xfId="0" applyNumberFormat="1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vertical="center" wrapText="1"/>
    </xf>
    <xf numFmtId="49" fontId="28" fillId="2" borderId="1" xfId="0" applyNumberFormat="1" applyFont="1" applyFill="1" applyBorder="1" applyAlignment="1" applyProtection="1">
      <alignment horizontal="center" vertical="center"/>
    </xf>
    <xf numFmtId="165" fontId="28" fillId="0" borderId="1" xfId="0" applyNumberFormat="1" applyFont="1" applyBorder="1" applyAlignment="1" applyProtection="1">
      <alignment horizontal="right" vertical="center"/>
    </xf>
    <xf numFmtId="0" fontId="31" fillId="0" borderId="0" xfId="0" applyFont="1" applyAlignment="1" applyProtection="1"/>
    <xf numFmtId="0" fontId="34" fillId="0" borderId="0" xfId="0" applyFont="1" applyAlignment="1" applyProtection="1">
      <alignment horizontal="center" wrapText="1"/>
    </xf>
    <xf numFmtId="0" fontId="35" fillId="0" borderId="0" xfId="0" applyFont="1" applyAlignment="1" applyProtection="1"/>
    <xf numFmtId="0" fontId="33" fillId="0" borderId="0" xfId="0" applyFont="1" applyBorder="1" applyAlignment="1" applyProtection="1">
      <alignment horizontal="right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top" wrapText="1"/>
    </xf>
    <xf numFmtId="0" fontId="35" fillId="0" borderId="0" xfId="0" applyFont="1" applyBorder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wrapText="1"/>
    </xf>
    <xf numFmtId="0" fontId="36" fillId="0" borderId="0" xfId="0" applyFont="1" applyAlignment="1" applyProtection="1">
      <alignment horizontal="center" wrapText="1"/>
    </xf>
    <xf numFmtId="0" fontId="36" fillId="0" borderId="0" xfId="0" applyFont="1" applyAlignment="1" applyProtection="1">
      <alignment wrapText="1"/>
    </xf>
    <xf numFmtId="0" fontId="36" fillId="0" borderId="0" xfId="0" applyFont="1" applyAlignment="1" applyProtection="1"/>
    <xf numFmtId="0" fontId="33" fillId="0" borderId="0" xfId="0" applyFont="1" applyBorder="1" applyAlignment="1" applyProtection="1"/>
    <xf numFmtId="169" fontId="36" fillId="0" borderId="1" xfId="0" applyNumberFormat="1" applyFont="1" applyBorder="1" applyAlignment="1" applyProtection="1">
      <alignment horizontal="center" vertical="center" wrapText="1"/>
    </xf>
    <xf numFmtId="0" fontId="33" fillId="0" borderId="0" xfId="0" applyFont="1" applyAlignment="1" applyProtection="1"/>
    <xf numFmtId="0" fontId="14" fillId="2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166" fontId="36" fillId="0" borderId="1" xfId="0" applyNumberFormat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/>
    <xf numFmtId="166" fontId="2" fillId="0" borderId="0" xfId="0" applyNumberFormat="1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 shrinkToFit="1"/>
    </xf>
    <xf numFmtId="0" fontId="27" fillId="0" borderId="1" xfId="0" applyFont="1" applyBorder="1" applyAlignment="1" applyProtection="1">
      <alignment horizontal="center" vertical="center"/>
    </xf>
    <xf numFmtId="0" fontId="21" fillId="0" borderId="0" xfId="0" applyFont="1" applyAlignment="1" applyProtection="1"/>
    <xf numFmtId="0" fontId="21" fillId="0" borderId="1" xfId="0" applyFont="1" applyBorder="1" applyAlignment="1" applyProtection="1">
      <alignment horizontal="left" vertical="center" wrapText="1" shrinkToFit="1"/>
    </xf>
    <xf numFmtId="169" fontId="6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9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18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</xf>
    <xf numFmtId="166" fontId="18" fillId="2" borderId="1" xfId="0" applyNumberFormat="1" applyFont="1" applyFill="1" applyBorder="1" applyAlignment="1" applyProtection="1"/>
    <xf numFmtId="166" fontId="18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vertical="top"/>
    </xf>
    <xf numFmtId="166" fontId="37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top" wrapText="1"/>
    </xf>
    <xf numFmtId="0" fontId="19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/>
    <xf numFmtId="0" fontId="19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/>
    <xf numFmtId="0" fontId="37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left" vertical="center" wrapText="1" shrinkToFit="1"/>
    </xf>
    <xf numFmtId="166" fontId="6" fillId="2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right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right"/>
    </xf>
    <xf numFmtId="166" fontId="2" fillId="2" borderId="12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right" wrapText="1"/>
    </xf>
    <xf numFmtId="0" fontId="21" fillId="0" borderId="1" xfId="0" applyFont="1" applyBorder="1" applyAlignment="1" applyProtection="1">
      <alignment horizontal="left" wrapText="1" shrinkToFit="1"/>
    </xf>
    <xf numFmtId="0" fontId="27" fillId="0" borderId="1" xfId="0" applyFont="1" applyBorder="1" applyAlignment="1" applyProtection="1">
      <alignment horizontal="right" wrapText="1"/>
    </xf>
    <xf numFmtId="0" fontId="19" fillId="0" borderId="1" xfId="0" applyFont="1" applyBorder="1" applyAlignment="1" applyProtection="1">
      <alignment horizontal="left" wrapText="1" indent="1"/>
    </xf>
    <xf numFmtId="166" fontId="21" fillId="0" borderId="1" xfId="0" applyNumberFormat="1" applyFont="1" applyBorder="1" applyAlignment="1" applyProtection="1">
      <alignment horizontal="center" vertical="center" wrapText="1" shrinkToFit="1"/>
    </xf>
    <xf numFmtId="166" fontId="2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 wrapText="1" indent="1"/>
    </xf>
    <xf numFmtId="166" fontId="6" fillId="0" borderId="1" xfId="0" applyNumberFormat="1" applyFont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 vertical="center"/>
    </xf>
    <xf numFmtId="169" fontId="21" fillId="0" borderId="1" xfId="0" applyNumberFormat="1" applyFont="1" applyBorder="1" applyAlignment="1" applyProtection="1">
      <alignment horizontal="center" vertical="center"/>
    </xf>
    <xf numFmtId="169" fontId="19" fillId="0" borderId="1" xfId="0" applyNumberFormat="1" applyFont="1" applyBorder="1" applyAlignment="1" applyProtection="1">
      <alignment horizontal="center" vertical="center"/>
    </xf>
    <xf numFmtId="0" fontId="27" fillId="2" borderId="0" xfId="0" applyFont="1" applyFill="1" applyAlignment="1" applyProtection="1"/>
    <xf numFmtId="0" fontId="27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166" fontId="27" fillId="0" borderId="1" xfId="0" applyNumberFormat="1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/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Alignment="1" applyProtection="1">
      <alignment wrapText="1"/>
    </xf>
    <xf numFmtId="0" fontId="37" fillId="0" borderId="1" xfId="0" applyFont="1" applyBorder="1" applyAlignment="1" applyProtection="1">
      <alignment horizontal="right" vertical="center" wrapText="1"/>
    </xf>
    <xf numFmtId="0" fontId="39" fillId="0" borderId="1" xfId="0" applyFont="1" applyBorder="1" applyAlignment="1" applyProtection="1">
      <alignment horizontal="center" vertical="center" wrapText="1" shrinkToFit="1"/>
    </xf>
    <xf numFmtId="169" fontId="6" fillId="0" borderId="1" xfId="0" applyNumberFormat="1" applyFont="1" applyBorder="1" applyAlignment="1" applyProtection="1">
      <alignment horizontal="center" vertical="center" wrapText="1"/>
    </xf>
    <xf numFmtId="0" fontId="39" fillId="0" borderId="0" xfId="0" applyFont="1" applyAlignment="1" applyProtection="1"/>
    <xf numFmtId="0" fontId="37" fillId="0" borderId="1" xfId="0" applyFont="1" applyBorder="1" applyAlignment="1" applyProtection="1">
      <alignment horizontal="right" wrapText="1"/>
    </xf>
    <xf numFmtId="0" fontId="39" fillId="0" borderId="1" xfId="0" applyFont="1" applyBorder="1" applyAlignment="1" applyProtection="1">
      <alignment horizontal="left" vertical="center" wrapText="1" shrinkToFit="1"/>
    </xf>
    <xf numFmtId="0" fontId="37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top" wrapText="1"/>
    </xf>
    <xf numFmtId="166" fontId="3" fillId="0" borderId="1" xfId="0" applyNumberFormat="1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36" fillId="2" borderId="1" xfId="0" applyFont="1" applyFill="1" applyBorder="1" applyAlignment="1" applyProtection="1">
      <alignment horizontal="left" wrapText="1" indent="15"/>
    </xf>
    <xf numFmtId="166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7" fillId="0" borderId="1" xfId="0" applyFont="1" applyBorder="1" applyAlignment="1" applyProtection="1">
      <alignment vertical="top"/>
    </xf>
    <xf numFmtId="166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wrapText="1"/>
    </xf>
    <xf numFmtId="166" fontId="3" fillId="2" borderId="1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/>
    <xf numFmtId="0" fontId="7" fillId="2" borderId="1" xfId="0" applyFont="1" applyFill="1" applyBorder="1" applyAlignment="1" applyProtection="1"/>
    <xf numFmtId="166" fontId="7" fillId="2" borderId="1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/>
    <xf numFmtId="0" fontId="7" fillId="0" borderId="1" xfId="0" applyFont="1" applyBorder="1" applyAlignment="1" applyProtection="1">
      <alignment wrapText="1"/>
    </xf>
    <xf numFmtId="169" fontId="3" fillId="0" borderId="0" xfId="0" applyNumberFormat="1" applyFont="1" applyAlignment="1" applyProtection="1">
      <alignment horizontal="center" vertical="top"/>
    </xf>
    <xf numFmtId="0" fontId="3" fillId="0" borderId="1" xfId="0" applyFont="1" applyBorder="1" applyAlignment="1" applyProtection="1">
      <alignment vertical="top" wrapText="1"/>
    </xf>
    <xf numFmtId="0" fontId="0" fillId="0" borderId="0" xfId="0" applyFont="1" applyAlignment="1" applyProtection="1"/>
    <xf numFmtId="0" fontId="10" fillId="0" borderId="0" xfId="0" applyFont="1" applyAlignment="1" applyProtection="1">
      <alignment wrapText="1"/>
    </xf>
    <xf numFmtId="0" fontId="40" fillId="0" borderId="0" xfId="0" applyFont="1" applyAlignment="1" applyProtection="1"/>
    <xf numFmtId="0" fontId="4" fillId="0" borderId="0" xfId="0" applyFont="1" applyAlignment="1" applyProtection="1">
      <alignment horizontal="center" wrapText="1"/>
    </xf>
    <xf numFmtId="0" fontId="41" fillId="0" borderId="0" xfId="0" applyFont="1" applyAlignment="1" applyProtection="1"/>
    <xf numFmtId="0" fontId="39" fillId="0" borderId="0" xfId="0" applyFont="1" applyAlignment="1" applyProtection="1">
      <alignment horizontal="center" wrapText="1"/>
    </xf>
    <xf numFmtId="0" fontId="42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wrapText="1"/>
    </xf>
    <xf numFmtId="0" fontId="35" fillId="0" borderId="0" xfId="0" applyFont="1" applyBorder="1" applyAlignment="1" applyProtection="1"/>
    <xf numFmtId="0" fontId="34" fillId="0" borderId="0" xfId="0" applyFont="1" applyBorder="1" applyAlignment="1" applyProtection="1">
      <alignment horizontal="center"/>
    </xf>
    <xf numFmtId="0" fontId="33" fillId="0" borderId="0" xfId="0" applyFont="1" applyAlignment="1" applyProtection="1">
      <alignment horizontal="center" wrapText="1"/>
    </xf>
    <xf numFmtId="0" fontId="33" fillId="0" borderId="0" xfId="0" applyFont="1" applyAlignment="1" applyProtection="1">
      <alignment wrapText="1"/>
    </xf>
    <xf numFmtId="2" fontId="2" fillId="0" borderId="1" xfId="0" applyNumberFormat="1" applyFont="1" applyBorder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right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4" fillId="0" borderId="0" xfId="1" applyFont="1" applyBorder="1" applyAlignment="1" applyProtection="1">
      <alignment horizontal="right" vertical="top" wrapText="1"/>
    </xf>
    <xf numFmtId="168" fontId="2" fillId="0" borderId="13" xfId="1" applyNumberFormat="1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top" wrapText="1"/>
    </xf>
    <xf numFmtId="0" fontId="20" fillId="2" borderId="0" xfId="0" applyFont="1" applyFill="1" applyBorder="1" applyAlignment="1" applyProtection="1">
      <alignment horizontal="center" vertical="top" wrapText="1"/>
    </xf>
    <xf numFmtId="0" fontId="36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right" wrapText="1"/>
    </xf>
    <xf numFmtId="0" fontId="33" fillId="0" borderId="0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right" vertical="center" wrapText="1"/>
    </xf>
    <xf numFmtId="0" fontId="27" fillId="0" borderId="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right" vertical="center" wrapText="1"/>
    </xf>
    <xf numFmtId="0" fontId="39" fillId="0" borderId="0" xfId="0" applyFont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vertical="top" wrapText="1"/>
    </xf>
    <xf numFmtId="0" fontId="38" fillId="0" borderId="0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tabSelected="1" view="pageBreakPreview" topLeftCell="A3" workbookViewId="0">
      <selection activeCell="I11" sqref="I11"/>
    </sheetView>
  </sheetViews>
  <sheetFormatPr defaultColWidth="8.85546875" defaultRowHeight="15.75" x14ac:dyDescent="0.25"/>
  <cols>
    <col min="1" max="1" width="83.42578125" style="1" customWidth="1"/>
    <col min="2" max="2" width="33.28515625" style="2" customWidth="1"/>
    <col min="3" max="1024" width="8.85546875" style="2"/>
  </cols>
  <sheetData>
    <row r="1" spans="1:2" x14ac:dyDescent="0.25">
      <c r="A1" s="3"/>
      <c r="B1" s="4" t="s">
        <v>0</v>
      </c>
    </row>
    <row r="2" spans="1:2" ht="180" x14ac:dyDescent="0.25">
      <c r="A2" s="3"/>
      <c r="B2" s="5" t="s">
        <v>594</v>
      </c>
    </row>
    <row r="3" spans="1:2" x14ac:dyDescent="0.25">
      <c r="A3" s="3"/>
    </row>
    <row r="4" spans="1:2" ht="36.6" customHeight="1" x14ac:dyDescent="0.25">
      <c r="A4" s="552" t="s">
        <v>1</v>
      </c>
      <c r="B4" s="552"/>
    </row>
    <row r="5" spans="1:2" x14ac:dyDescent="0.25">
      <c r="A5" s="6"/>
    </row>
    <row r="6" spans="1:2" x14ac:dyDescent="0.25">
      <c r="A6" s="7" t="s">
        <v>2</v>
      </c>
      <c r="B6" s="8" t="s">
        <v>3</v>
      </c>
    </row>
    <row r="7" spans="1:2" ht="69.75" customHeight="1" x14ac:dyDescent="0.25">
      <c r="A7" s="9" t="s">
        <v>4</v>
      </c>
      <c r="B7" s="10" t="s">
        <v>5</v>
      </c>
    </row>
    <row r="8" spans="1:2" x14ac:dyDescent="0.25">
      <c r="A8" s="11" t="s">
        <v>6</v>
      </c>
      <c r="B8" s="12">
        <v>2</v>
      </c>
    </row>
    <row r="9" spans="1:2" ht="31.5" x14ac:dyDescent="0.25">
      <c r="A9" s="11" t="s">
        <v>7</v>
      </c>
      <c r="B9" s="12">
        <v>45</v>
      </c>
    </row>
    <row r="10" spans="1:2" ht="31.5" hidden="1" x14ac:dyDescent="0.25">
      <c r="A10" s="11" t="s">
        <v>8</v>
      </c>
      <c r="B10" s="12">
        <v>70</v>
      </c>
    </row>
    <row r="11" spans="1:2" ht="31.5" x14ac:dyDescent="0.25">
      <c r="A11" s="11" t="s">
        <v>9</v>
      </c>
      <c r="B11" s="12">
        <v>50</v>
      </c>
    </row>
    <row r="12" spans="1:2" ht="47.25" x14ac:dyDescent="0.25">
      <c r="A12" s="11" t="s">
        <v>10</v>
      </c>
      <c r="B12" s="12">
        <v>100</v>
      </c>
    </row>
    <row r="13" spans="1:2" x14ac:dyDescent="0.25">
      <c r="A13" s="11" t="s">
        <v>11</v>
      </c>
      <c r="B13" s="12">
        <v>100</v>
      </c>
    </row>
    <row r="14" spans="1:2" ht="47.25" x14ac:dyDescent="0.25">
      <c r="A14" s="11" t="s">
        <v>12</v>
      </c>
      <c r="B14" s="12">
        <v>100</v>
      </c>
    </row>
    <row r="15" spans="1:2" ht="47.25" x14ac:dyDescent="0.25">
      <c r="A15" s="11" t="s">
        <v>13</v>
      </c>
      <c r="B15" s="12">
        <v>100</v>
      </c>
    </row>
    <row r="16" spans="1:2" ht="31.5" x14ac:dyDescent="0.25">
      <c r="A16" s="13" t="s">
        <v>14</v>
      </c>
      <c r="B16" s="14"/>
    </row>
    <row r="17" spans="1:2" ht="63" x14ac:dyDescent="0.25">
      <c r="A17" s="11" t="s">
        <v>15</v>
      </c>
      <c r="B17" s="12">
        <v>100</v>
      </c>
    </row>
    <row r="18" spans="1:2" ht="78.75" x14ac:dyDescent="0.25">
      <c r="A18" s="11" t="s">
        <v>16</v>
      </c>
      <c r="B18" s="12">
        <v>100</v>
      </c>
    </row>
    <row r="19" spans="1:2" ht="47.25" x14ac:dyDescent="0.25">
      <c r="A19" s="13" t="s">
        <v>17</v>
      </c>
      <c r="B19" s="14"/>
    </row>
    <row r="20" spans="1:2" ht="31.5" x14ac:dyDescent="0.25">
      <c r="A20" s="11" t="s">
        <v>18</v>
      </c>
      <c r="B20" s="12">
        <v>100</v>
      </c>
    </row>
    <row r="21" spans="1:2" ht="31.5" x14ac:dyDescent="0.25">
      <c r="A21" s="13" t="s">
        <v>19</v>
      </c>
      <c r="B21" s="15"/>
    </row>
    <row r="22" spans="1:2" ht="78.75" x14ac:dyDescent="0.25">
      <c r="A22" s="16" t="s">
        <v>20</v>
      </c>
      <c r="B22" s="12">
        <v>15</v>
      </c>
    </row>
    <row r="23" spans="1:2" ht="78.75" x14ac:dyDescent="0.25">
      <c r="A23" s="11" t="s">
        <v>21</v>
      </c>
      <c r="B23" s="12">
        <v>100</v>
      </c>
    </row>
    <row r="24" spans="1:2" ht="64.5" customHeight="1" x14ac:dyDescent="0.25">
      <c r="A24" s="11" t="s">
        <v>22</v>
      </c>
      <c r="B24" s="12">
        <v>100</v>
      </c>
    </row>
    <row r="25" spans="1:2" ht="31.5" x14ac:dyDescent="0.25">
      <c r="A25" s="11" t="s">
        <v>23</v>
      </c>
      <c r="B25" s="12">
        <v>100</v>
      </c>
    </row>
    <row r="26" spans="1:2" ht="47.25" x14ac:dyDescent="0.25">
      <c r="A26" s="11" t="s">
        <v>24</v>
      </c>
      <c r="B26" s="12">
        <v>100</v>
      </c>
    </row>
    <row r="27" spans="1:2" ht="31.5" x14ac:dyDescent="0.25">
      <c r="A27" s="11" t="s">
        <v>25</v>
      </c>
      <c r="B27" s="12"/>
    </row>
    <row r="28" spans="1:2" ht="63" x14ac:dyDescent="0.25">
      <c r="A28" s="11" t="s">
        <v>26</v>
      </c>
      <c r="B28" s="12">
        <v>100</v>
      </c>
    </row>
    <row r="29" spans="1:2" ht="78.75" x14ac:dyDescent="0.25">
      <c r="A29" s="11" t="s">
        <v>27</v>
      </c>
      <c r="B29" s="12">
        <v>100</v>
      </c>
    </row>
    <row r="30" spans="1:2" ht="31.5" x14ac:dyDescent="0.25">
      <c r="A30" s="13" t="s">
        <v>28</v>
      </c>
      <c r="B30" s="15"/>
    </row>
    <row r="31" spans="1:2" ht="31.5" x14ac:dyDescent="0.25">
      <c r="A31" s="11" t="s">
        <v>29</v>
      </c>
      <c r="B31" s="12">
        <v>100</v>
      </c>
    </row>
    <row r="32" spans="1:2" ht="31.5" x14ac:dyDescent="0.25">
      <c r="A32" s="13" t="s">
        <v>30</v>
      </c>
      <c r="B32" s="15"/>
    </row>
    <row r="33" spans="1:2" ht="78.75" x14ac:dyDescent="0.25">
      <c r="A33" s="11" t="s">
        <v>31</v>
      </c>
      <c r="B33" s="12">
        <v>100</v>
      </c>
    </row>
    <row r="34" spans="1:2" ht="94.5" x14ac:dyDescent="0.25">
      <c r="A34" s="11" t="s">
        <v>32</v>
      </c>
      <c r="B34" s="12">
        <v>100</v>
      </c>
    </row>
    <row r="35" spans="1:2" ht="78.75" x14ac:dyDescent="0.25">
      <c r="A35" s="11" t="s">
        <v>33</v>
      </c>
      <c r="B35" s="12">
        <v>100</v>
      </c>
    </row>
    <row r="36" spans="1:2" ht="94.5" x14ac:dyDescent="0.25">
      <c r="A36" s="11" t="s">
        <v>34</v>
      </c>
      <c r="B36" s="12">
        <v>100</v>
      </c>
    </row>
    <row r="37" spans="1:2" ht="49.5" customHeight="1" x14ac:dyDescent="0.25">
      <c r="A37" s="11" t="s">
        <v>35</v>
      </c>
      <c r="B37" s="12">
        <v>100</v>
      </c>
    </row>
    <row r="38" spans="1:2" x14ac:dyDescent="0.25">
      <c r="A38" s="13" t="s">
        <v>36</v>
      </c>
      <c r="B38" s="15"/>
    </row>
    <row r="39" spans="1:2" ht="42.75" customHeight="1" x14ac:dyDescent="0.25">
      <c r="A39" s="11" t="s">
        <v>37</v>
      </c>
      <c r="B39" s="12">
        <v>100</v>
      </c>
    </row>
    <row r="40" spans="1:2" x14ac:dyDescent="0.25">
      <c r="A40" s="13" t="s">
        <v>38</v>
      </c>
      <c r="B40" s="15"/>
    </row>
    <row r="41" spans="1:2" ht="31.5" x14ac:dyDescent="0.25">
      <c r="A41" s="11" t="s">
        <v>39</v>
      </c>
      <c r="B41" s="12">
        <v>100</v>
      </c>
    </row>
    <row r="42" spans="1:2" x14ac:dyDescent="0.25">
      <c r="A42" s="11" t="s">
        <v>40</v>
      </c>
      <c r="B42" s="12">
        <v>100</v>
      </c>
    </row>
    <row r="43" spans="1:2" x14ac:dyDescent="0.25">
      <c r="A43" s="3" t="s">
        <v>41</v>
      </c>
    </row>
  </sheetData>
  <mergeCells count="1">
    <mergeCell ref="A4:B4"/>
  </mergeCells>
  <pageMargins left="0" right="0" top="0" bottom="0" header="0.511811023622047" footer="0.511811023622047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9"/>
  <sheetViews>
    <sheetView view="pageBreakPreview" zoomScaleNormal="75" workbookViewId="0">
      <selection activeCell="C1" sqref="C1:F4"/>
    </sheetView>
  </sheetViews>
  <sheetFormatPr defaultColWidth="11.85546875" defaultRowHeight="15" outlineLevelRow="1" x14ac:dyDescent="0.25"/>
  <cols>
    <col min="1" max="1" width="46.7109375" style="290" customWidth="1"/>
    <col min="2" max="2" width="19.28515625" style="291" customWidth="1"/>
    <col min="3" max="3" width="9.85546875" style="291" customWidth="1"/>
    <col min="4" max="4" width="14.7109375" style="291" customWidth="1"/>
    <col min="5" max="5" width="25.7109375" style="292" customWidth="1"/>
    <col min="6" max="6" width="28.85546875" style="293" customWidth="1"/>
    <col min="7" max="7" width="1.42578125" style="294" customWidth="1"/>
    <col min="8" max="251" width="9.140625" style="294" customWidth="1"/>
    <col min="252" max="252" width="37.42578125" style="294" customWidth="1"/>
    <col min="253" max="253" width="9.85546875" style="294" customWidth="1"/>
    <col min="254" max="254" width="11" style="294" customWidth="1"/>
    <col min="255" max="255" width="11.5703125" style="294" hidden="1" customWidth="1"/>
    <col min="256" max="1024" width="11.85546875" style="294"/>
  </cols>
  <sheetData>
    <row r="1" spans="1:6" ht="24" customHeight="1" x14ac:dyDescent="0.25">
      <c r="A1" s="295"/>
      <c r="B1" s="296"/>
      <c r="C1" s="568" t="s">
        <v>584</v>
      </c>
      <c r="D1" s="568"/>
      <c r="E1" s="568"/>
      <c r="F1" s="568"/>
    </row>
    <row r="2" spans="1:6" ht="15" customHeight="1" x14ac:dyDescent="0.25">
      <c r="A2" s="295"/>
      <c r="B2" s="296"/>
      <c r="C2" s="568"/>
      <c r="D2" s="568"/>
      <c r="E2" s="568"/>
      <c r="F2" s="568"/>
    </row>
    <row r="3" spans="1:6" ht="54" customHeight="1" x14ac:dyDescent="0.25">
      <c r="A3" s="295"/>
      <c r="B3" s="296"/>
      <c r="C3" s="568"/>
      <c r="D3" s="568"/>
      <c r="E3" s="568"/>
      <c r="F3" s="568"/>
    </row>
    <row r="4" spans="1:6" ht="63" customHeight="1" x14ac:dyDescent="0.25">
      <c r="A4" s="295"/>
      <c r="B4" s="298"/>
      <c r="C4" s="568"/>
      <c r="D4" s="568"/>
      <c r="E4" s="568"/>
      <c r="F4" s="568"/>
    </row>
    <row r="5" spans="1:6" ht="64.900000000000006" customHeight="1" x14ac:dyDescent="0.25">
      <c r="A5" s="569" t="s">
        <v>570</v>
      </c>
      <c r="B5" s="569"/>
      <c r="C5" s="569"/>
      <c r="D5" s="569"/>
      <c r="E5" s="569"/>
      <c r="F5" s="569"/>
    </row>
    <row r="6" spans="1:6" ht="15.6" customHeight="1" x14ac:dyDescent="0.25">
      <c r="A6" s="299"/>
      <c r="B6" s="300"/>
      <c r="C6" s="300"/>
      <c r="D6" s="300"/>
      <c r="E6" s="301"/>
      <c r="F6" s="302" t="s">
        <v>392</v>
      </c>
    </row>
    <row r="7" spans="1:6" ht="54.75" customHeight="1" x14ac:dyDescent="0.25">
      <c r="A7" s="303" t="s">
        <v>176</v>
      </c>
      <c r="B7" s="303" t="s">
        <v>179</v>
      </c>
      <c r="C7" s="303" t="s">
        <v>177</v>
      </c>
      <c r="D7" s="303" t="s">
        <v>178</v>
      </c>
      <c r="E7" s="133" t="s">
        <v>180</v>
      </c>
      <c r="F7" s="304" t="s">
        <v>405</v>
      </c>
    </row>
    <row r="8" spans="1:6" ht="15.75" hidden="1" outlineLevel="1" x14ac:dyDescent="0.25">
      <c r="A8" s="305"/>
      <c r="B8" s="306"/>
      <c r="C8" s="306"/>
      <c r="D8" s="306"/>
      <c r="E8" s="138"/>
      <c r="F8" s="307"/>
    </row>
    <row r="9" spans="1:6" ht="15.75" collapsed="1" x14ac:dyDescent="0.25">
      <c r="A9" s="308" t="s">
        <v>393</v>
      </c>
      <c r="B9" s="309" t="s">
        <v>182</v>
      </c>
      <c r="C9" s="309" t="s">
        <v>182</v>
      </c>
      <c r="D9" s="309" t="s">
        <v>182</v>
      </c>
      <c r="E9" s="310" t="s">
        <v>182</v>
      </c>
      <c r="F9" s="311">
        <f>F73+F83+F94+F100+F114+F64+F54+F110+F26+F33+F10+F123</f>
        <v>3062.1999999999994</v>
      </c>
    </row>
    <row r="10" spans="1:6" ht="93" customHeight="1" x14ac:dyDescent="0.25">
      <c r="A10" s="312" t="s">
        <v>330</v>
      </c>
      <c r="B10" s="313" t="s">
        <v>331</v>
      </c>
      <c r="C10" s="313" t="s">
        <v>185</v>
      </c>
      <c r="D10" s="313" t="s">
        <v>185</v>
      </c>
      <c r="E10" s="314" t="s">
        <v>187</v>
      </c>
      <c r="F10" s="315">
        <f>F11</f>
        <v>735.6</v>
      </c>
    </row>
    <row r="11" spans="1:6" s="319" customFormat="1" ht="54.75" customHeight="1" x14ac:dyDescent="0.25">
      <c r="A11" s="316" t="s">
        <v>332</v>
      </c>
      <c r="B11" s="313" t="s">
        <v>333</v>
      </c>
      <c r="C11" s="313" t="s">
        <v>185</v>
      </c>
      <c r="D11" s="313" t="s">
        <v>185</v>
      </c>
      <c r="E11" s="317" t="s">
        <v>187</v>
      </c>
      <c r="F11" s="318">
        <f>F12+F17</f>
        <v>735.6</v>
      </c>
    </row>
    <row r="12" spans="1:6" ht="53.25" customHeight="1" x14ac:dyDescent="0.25">
      <c r="A12" s="320" t="s">
        <v>334</v>
      </c>
      <c r="B12" s="321" t="s">
        <v>335</v>
      </c>
      <c r="C12" s="321" t="s">
        <v>185</v>
      </c>
      <c r="D12" s="321" t="s">
        <v>185</v>
      </c>
      <c r="E12" s="322" t="s">
        <v>187</v>
      </c>
      <c r="F12" s="323">
        <f>F13+F22</f>
        <v>575.5</v>
      </c>
    </row>
    <row r="13" spans="1:6" ht="76.900000000000006" customHeight="1" x14ac:dyDescent="0.25">
      <c r="A13" s="320" t="s">
        <v>382</v>
      </c>
      <c r="B13" s="321" t="s">
        <v>337</v>
      </c>
      <c r="C13" s="321" t="s">
        <v>329</v>
      </c>
      <c r="D13" s="321" t="s">
        <v>185</v>
      </c>
      <c r="E13" s="322" t="s">
        <v>187</v>
      </c>
      <c r="F13" s="323">
        <f>F15+F16</f>
        <v>575.5</v>
      </c>
    </row>
    <row r="14" spans="1:6" ht="36" customHeight="1" x14ac:dyDescent="0.25">
      <c r="A14" s="320" t="s">
        <v>338</v>
      </c>
      <c r="B14" s="321" t="s">
        <v>337</v>
      </c>
      <c r="C14" s="321" t="s">
        <v>329</v>
      </c>
      <c r="D14" s="321" t="s">
        <v>184</v>
      </c>
      <c r="E14" s="322" t="s">
        <v>339</v>
      </c>
      <c r="F14" s="323">
        <f>F15+F16</f>
        <v>575.5</v>
      </c>
    </row>
    <row r="15" spans="1:6" ht="20.85" customHeight="1" x14ac:dyDescent="0.25">
      <c r="A15" s="320" t="s">
        <v>340</v>
      </c>
      <c r="B15" s="321" t="s">
        <v>337</v>
      </c>
      <c r="C15" s="321" t="s">
        <v>329</v>
      </c>
      <c r="D15" s="321" t="s">
        <v>184</v>
      </c>
      <c r="E15" s="324">
        <v>111</v>
      </c>
      <c r="F15" s="323">
        <f>прил.8!G109</f>
        <v>495.6</v>
      </c>
    </row>
    <row r="16" spans="1:6" ht="73.900000000000006" customHeight="1" x14ac:dyDescent="0.25">
      <c r="A16" s="320" t="s">
        <v>341</v>
      </c>
      <c r="B16" s="321" t="s">
        <v>337</v>
      </c>
      <c r="C16" s="321" t="s">
        <v>329</v>
      </c>
      <c r="D16" s="321" t="s">
        <v>184</v>
      </c>
      <c r="E16" s="324">
        <v>119</v>
      </c>
      <c r="F16" s="323">
        <f>прил.8!G112</f>
        <v>79.900000000000006</v>
      </c>
    </row>
    <row r="17" spans="1:6" ht="78.75" x14ac:dyDescent="0.25">
      <c r="A17" s="320" t="s">
        <v>342</v>
      </c>
      <c r="B17" s="321" t="s">
        <v>343</v>
      </c>
      <c r="C17" s="321" t="s">
        <v>329</v>
      </c>
      <c r="D17" s="321" t="s">
        <v>185</v>
      </c>
      <c r="E17" s="322" t="s">
        <v>187</v>
      </c>
      <c r="F17" s="323">
        <f>F18+F19+F20</f>
        <v>160.1</v>
      </c>
    </row>
    <row r="18" spans="1:6" ht="47.25" hidden="1" x14ac:dyDescent="0.25">
      <c r="A18" s="320" t="s">
        <v>394</v>
      </c>
      <c r="B18" s="321" t="s">
        <v>343</v>
      </c>
      <c r="C18" s="321" t="s">
        <v>329</v>
      </c>
      <c r="D18" s="321" t="s">
        <v>184</v>
      </c>
      <c r="E18" s="324">
        <v>242</v>
      </c>
      <c r="F18" s="323"/>
    </row>
    <row r="19" spans="1:6" ht="54" customHeight="1" x14ac:dyDescent="0.25">
      <c r="A19" s="320" t="s">
        <v>256</v>
      </c>
      <c r="B19" s="321" t="s">
        <v>343</v>
      </c>
      <c r="C19" s="321" t="s">
        <v>329</v>
      </c>
      <c r="D19" s="321" t="s">
        <v>184</v>
      </c>
      <c r="E19" s="324">
        <v>244</v>
      </c>
      <c r="F19" s="323">
        <f>прил.8!G111</f>
        <v>160.1</v>
      </c>
    </row>
    <row r="20" spans="1:6" ht="35.25" hidden="1" customHeight="1" x14ac:dyDescent="0.25">
      <c r="A20" s="320" t="s">
        <v>210</v>
      </c>
      <c r="B20" s="321" t="s">
        <v>343</v>
      </c>
      <c r="C20" s="321" t="s">
        <v>329</v>
      </c>
      <c r="D20" s="321" t="s">
        <v>184</v>
      </c>
      <c r="E20" s="324">
        <v>851</v>
      </c>
      <c r="F20" s="323"/>
    </row>
    <row r="21" spans="1:6" ht="61.9" hidden="1" customHeight="1" x14ac:dyDescent="0.25">
      <c r="A21" s="147" t="s">
        <v>356</v>
      </c>
      <c r="B21" s="149" t="s">
        <v>357</v>
      </c>
      <c r="C21" s="148" t="s">
        <v>329</v>
      </c>
      <c r="D21" s="148" t="s">
        <v>184</v>
      </c>
      <c r="E21" s="149"/>
      <c r="F21" s="323">
        <f>F22</f>
        <v>0</v>
      </c>
    </row>
    <row r="22" spans="1:6" ht="58.9" hidden="1" customHeight="1" x14ac:dyDescent="0.25">
      <c r="A22" s="147" t="s">
        <v>358</v>
      </c>
      <c r="B22" s="149" t="s">
        <v>357</v>
      </c>
      <c r="C22" s="148" t="s">
        <v>329</v>
      </c>
      <c r="D22" s="148" t="s">
        <v>184</v>
      </c>
      <c r="E22" s="149">
        <v>200</v>
      </c>
      <c r="F22" s="323">
        <f>F23</f>
        <v>0</v>
      </c>
    </row>
    <row r="23" spans="1:6" ht="58.9" hidden="1" customHeight="1" x14ac:dyDescent="0.25">
      <c r="A23" s="147" t="s">
        <v>359</v>
      </c>
      <c r="B23" s="149" t="s">
        <v>357</v>
      </c>
      <c r="C23" s="148" t="s">
        <v>329</v>
      </c>
      <c r="D23" s="148" t="s">
        <v>184</v>
      </c>
      <c r="E23" s="149">
        <v>240</v>
      </c>
      <c r="F23" s="323">
        <f>F24</f>
        <v>0</v>
      </c>
    </row>
    <row r="24" spans="1:6" ht="58.9" hidden="1" customHeight="1" x14ac:dyDescent="0.25">
      <c r="A24" s="147" t="s">
        <v>256</v>
      </c>
      <c r="B24" s="149" t="s">
        <v>357</v>
      </c>
      <c r="C24" s="148" t="s">
        <v>329</v>
      </c>
      <c r="D24" s="148" t="s">
        <v>184</v>
      </c>
      <c r="E24" s="149">
        <v>244</v>
      </c>
      <c r="F24" s="323">
        <v>0</v>
      </c>
    </row>
    <row r="25" spans="1:6" ht="31.5" x14ac:dyDescent="0.25">
      <c r="A25" s="316" t="s">
        <v>288</v>
      </c>
      <c r="B25" s="325" t="s">
        <v>186</v>
      </c>
      <c r="C25" s="313" t="s">
        <v>289</v>
      </c>
      <c r="D25" s="313" t="s">
        <v>185</v>
      </c>
      <c r="E25" s="317" t="s">
        <v>187</v>
      </c>
      <c r="F25" s="318">
        <f>F26+F34</f>
        <v>745.7</v>
      </c>
    </row>
    <row r="26" spans="1:6" ht="15.75" x14ac:dyDescent="0.25">
      <c r="A26" s="316" t="s">
        <v>290</v>
      </c>
      <c r="B26" s="325" t="s">
        <v>186</v>
      </c>
      <c r="C26" s="313" t="s">
        <v>289</v>
      </c>
      <c r="D26" s="313" t="s">
        <v>189</v>
      </c>
      <c r="E26" s="317" t="s">
        <v>187</v>
      </c>
      <c r="F26" s="318">
        <f>F27</f>
        <v>644</v>
      </c>
    </row>
    <row r="27" spans="1:6" ht="109.5" customHeight="1" x14ac:dyDescent="0.25">
      <c r="A27" s="312" t="s">
        <v>291</v>
      </c>
      <c r="B27" s="313" t="s">
        <v>292</v>
      </c>
      <c r="C27" s="313" t="s">
        <v>185</v>
      </c>
      <c r="D27" s="313" t="s">
        <v>185</v>
      </c>
      <c r="E27" s="313" t="s">
        <v>187</v>
      </c>
      <c r="F27" s="315">
        <f>F28</f>
        <v>644</v>
      </c>
    </row>
    <row r="28" spans="1:6" s="319" customFormat="1" ht="94.5" customHeight="1" x14ac:dyDescent="0.25">
      <c r="A28" s="316" t="s">
        <v>395</v>
      </c>
      <c r="B28" s="325" t="s">
        <v>294</v>
      </c>
      <c r="C28" s="317" t="s">
        <v>289</v>
      </c>
      <c r="D28" s="317" t="s">
        <v>189</v>
      </c>
      <c r="E28" s="313" t="s">
        <v>187</v>
      </c>
      <c r="F28" s="318">
        <f>F29</f>
        <v>644</v>
      </c>
    </row>
    <row r="29" spans="1:6" ht="103.5" customHeight="1" x14ac:dyDescent="0.25">
      <c r="A29" s="320" t="s">
        <v>295</v>
      </c>
      <c r="B29" s="324" t="s">
        <v>296</v>
      </c>
      <c r="C29" s="322" t="s">
        <v>289</v>
      </c>
      <c r="D29" s="322" t="s">
        <v>189</v>
      </c>
      <c r="E29" s="321" t="s">
        <v>187</v>
      </c>
      <c r="F29" s="323">
        <f>F30</f>
        <v>644</v>
      </c>
    </row>
    <row r="30" spans="1:6" ht="72" customHeight="1" x14ac:dyDescent="0.25">
      <c r="A30" s="320" t="s">
        <v>297</v>
      </c>
      <c r="B30" s="324" t="s">
        <v>298</v>
      </c>
      <c r="C30" s="322" t="s">
        <v>289</v>
      </c>
      <c r="D30" s="322" t="s">
        <v>189</v>
      </c>
      <c r="E30" s="321" t="s">
        <v>187</v>
      </c>
      <c r="F30" s="323">
        <f>F31+F32</f>
        <v>644</v>
      </c>
    </row>
    <row r="31" spans="1:6" ht="52.5" customHeight="1" x14ac:dyDescent="0.25">
      <c r="A31" s="320" t="s">
        <v>256</v>
      </c>
      <c r="B31" s="324" t="s">
        <v>298</v>
      </c>
      <c r="C31" s="322" t="s">
        <v>289</v>
      </c>
      <c r="D31" s="322" t="s">
        <v>189</v>
      </c>
      <c r="E31" s="321" t="s">
        <v>230</v>
      </c>
      <c r="F31" s="323">
        <f>прил.8!G79</f>
        <v>644</v>
      </c>
    </row>
    <row r="32" spans="1:6" ht="69" hidden="1" customHeight="1" x14ac:dyDescent="0.25">
      <c r="A32" s="320" t="s">
        <v>396</v>
      </c>
      <c r="B32" s="324" t="s">
        <v>298</v>
      </c>
      <c r="C32" s="322" t="s">
        <v>289</v>
      </c>
      <c r="D32" s="322" t="s">
        <v>189</v>
      </c>
      <c r="E32" s="321" t="s">
        <v>397</v>
      </c>
      <c r="F32" s="323"/>
    </row>
    <row r="33" spans="1:10" ht="24" customHeight="1" x14ac:dyDescent="0.25">
      <c r="A33" s="316" t="s">
        <v>300</v>
      </c>
      <c r="B33" s="314" t="s">
        <v>186</v>
      </c>
      <c r="C33" s="313" t="s">
        <v>289</v>
      </c>
      <c r="D33" s="313" t="s">
        <v>245</v>
      </c>
      <c r="E33" s="314" t="s">
        <v>187</v>
      </c>
      <c r="F33" s="315">
        <f>F35+F43</f>
        <v>101.7</v>
      </c>
    </row>
    <row r="34" spans="1:10" ht="78.75" hidden="1" x14ac:dyDescent="0.25">
      <c r="A34" s="326" t="s">
        <v>301</v>
      </c>
      <c r="B34" s="314" t="s">
        <v>186</v>
      </c>
      <c r="C34" s="313" t="s">
        <v>289</v>
      </c>
      <c r="D34" s="313" t="s">
        <v>245</v>
      </c>
      <c r="E34" s="314" t="s">
        <v>187</v>
      </c>
      <c r="F34" s="327">
        <f>F35+F39+F43</f>
        <v>101.7</v>
      </c>
      <c r="J34" s="328"/>
    </row>
    <row r="35" spans="1:10" s="329" customFormat="1" ht="98.45" customHeight="1" x14ac:dyDescent="0.25">
      <c r="A35" s="316" t="s">
        <v>398</v>
      </c>
      <c r="B35" s="314" t="s">
        <v>303</v>
      </c>
      <c r="C35" s="314" t="s">
        <v>289</v>
      </c>
      <c r="D35" s="314" t="s">
        <v>245</v>
      </c>
      <c r="E35" s="317" t="s">
        <v>187</v>
      </c>
      <c r="F35" s="318">
        <f>F36</f>
        <v>101.7</v>
      </c>
    </row>
    <row r="36" spans="1:10" s="330" customFormat="1" ht="47.25" x14ac:dyDescent="0.25">
      <c r="A36" s="320" t="s">
        <v>304</v>
      </c>
      <c r="B36" s="324" t="s">
        <v>305</v>
      </c>
      <c r="C36" s="322" t="s">
        <v>289</v>
      </c>
      <c r="D36" s="322" t="s">
        <v>245</v>
      </c>
      <c r="E36" s="322" t="s">
        <v>187</v>
      </c>
      <c r="F36" s="323">
        <f>F37</f>
        <v>101.7</v>
      </c>
    </row>
    <row r="37" spans="1:10" s="330" customFormat="1" ht="36.75" customHeight="1" x14ac:dyDescent="0.25">
      <c r="A37" s="320" t="s">
        <v>306</v>
      </c>
      <c r="B37" s="324" t="s">
        <v>399</v>
      </c>
      <c r="C37" s="322" t="s">
        <v>289</v>
      </c>
      <c r="D37" s="322" t="s">
        <v>245</v>
      </c>
      <c r="E37" s="322" t="s">
        <v>187</v>
      </c>
      <c r="F37" s="323">
        <f>F38</f>
        <v>101.7</v>
      </c>
    </row>
    <row r="38" spans="1:10" s="330" customFormat="1" ht="54.75" customHeight="1" x14ac:dyDescent="0.25">
      <c r="A38" s="320" t="s">
        <v>256</v>
      </c>
      <c r="B38" s="324" t="s">
        <v>307</v>
      </c>
      <c r="C38" s="322" t="s">
        <v>289</v>
      </c>
      <c r="D38" s="322" t="s">
        <v>245</v>
      </c>
      <c r="E38" s="324">
        <v>247</v>
      </c>
      <c r="F38" s="323">
        <f>прил.8!G86</f>
        <v>101.7</v>
      </c>
    </row>
    <row r="39" spans="1:10" ht="31.5" hidden="1" x14ac:dyDescent="0.25">
      <c r="A39" s="320" t="s">
        <v>308</v>
      </c>
      <c r="B39" s="324" t="s">
        <v>307</v>
      </c>
      <c r="C39" s="322" t="s">
        <v>289</v>
      </c>
      <c r="D39" s="322" t="s">
        <v>245</v>
      </c>
      <c r="E39" s="322" t="s">
        <v>187</v>
      </c>
      <c r="F39" s="323">
        <f>F40</f>
        <v>0</v>
      </c>
    </row>
    <row r="40" spans="1:10" ht="44.25" hidden="1" customHeight="1" x14ac:dyDescent="0.25">
      <c r="A40" s="320" t="s">
        <v>310</v>
      </c>
      <c r="B40" s="324" t="s">
        <v>309</v>
      </c>
      <c r="C40" s="322" t="s">
        <v>289</v>
      </c>
      <c r="D40" s="322" t="s">
        <v>245</v>
      </c>
      <c r="E40" s="322" t="s">
        <v>187</v>
      </c>
      <c r="F40" s="323">
        <f>F41</f>
        <v>0</v>
      </c>
    </row>
    <row r="41" spans="1:10" ht="42" hidden="1" customHeight="1" x14ac:dyDescent="0.25">
      <c r="A41" s="320" t="s">
        <v>312</v>
      </c>
      <c r="B41" s="324" t="s">
        <v>311</v>
      </c>
      <c r="C41" s="322" t="s">
        <v>289</v>
      </c>
      <c r="D41" s="322" t="s">
        <v>245</v>
      </c>
      <c r="E41" s="322" t="s">
        <v>187</v>
      </c>
      <c r="F41" s="323">
        <f>F42</f>
        <v>0</v>
      </c>
    </row>
    <row r="42" spans="1:10" ht="56.25" hidden="1" customHeight="1" x14ac:dyDescent="0.25">
      <c r="A42" s="320" t="s">
        <v>256</v>
      </c>
      <c r="B42" s="324" t="s">
        <v>313</v>
      </c>
      <c r="C42" s="322" t="s">
        <v>289</v>
      </c>
      <c r="D42" s="322" t="s">
        <v>245</v>
      </c>
      <c r="E42" s="324">
        <v>244</v>
      </c>
      <c r="F42" s="323">
        <v>0</v>
      </c>
    </row>
    <row r="43" spans="1:10" s="319" customFormat="1" ht="47.25" x14ac:dyDescent="0.25">
      <c r="A43" s="316" t="s">
        <v>314</v>
      </c>
      <c r="B43" s="325" t="s">
        <v>400</v>
      </c>
      <c r="C43" s="317" t="s">
        <v>289</v>
      </c>
      <c r="D43" s="317" t="s">
        <v>245</v>
      </c>
      <c r="E43" s="317" t="s">
        <v>187</v>
      </c>
      <c r="F43" s="318">
        <f>F44</f>
        <v>0</v>
      </c>
    </row>
    <row r="44" spans="1:10" ht="63" x14ac:dyDescent="0.25">
      <c r="A44" s="320" t="s">
        <v>316</v>
      </c>
      <c r="B44" s="324" t="s">
        <v>317</v>
      </c>
      <c r="C44" s="322" t="s">
        <v>289</v>
      </c>
      <c r="D44" s="322" t="s">
        <v>245</v>
      </c>
      <c r="E44" s="322" t="s">
        <v>187</v>
      </c>
      <c r="F44" s="323">
        <f>F47+F49+F51+F53</f>
        <v>0</v>
      </c>
    </row>
    <row r="45" spans="1:10" ht="39" hidden="1" customHeight="1" x14ac:dyDescent="0.25">
      <c r="A45" s="320" t="s">
        <v>401</v>
      </c>
      <c r="B45" s="324" t="s">
        <v>319</v>
      </c>
      <c r="C45" s="322" t="s">
        <v>402</v>
      </c>
      <c r="D45" s="322" t="s">
        <v>245</v>
      </c>
      <c r="E45" s="322" t="s">
        <v>187</v>
      </c>
      <c r="F45" s="323">
        <f>F46</f>
        <v>0</v>
      </c>
      <c r="G45" s="294">
        <v>23.2</v>
      </c>
    </row>
    <row r="46" spans="1:10" ht="50.25" hidden="1" customHeight="1" x14ac:dyDescent="0.25">
      <c r="A46" s="320" t="s">
        <v>256</v>
      </c>
      <c r="B46" s="324" t="s">
        <v>319</v>
      </c>
      <c r="C46" s="322" t="s">
        <v>289</v>
      </c>
      <c r="D46" s="322" t="s">
        <v>245</v>
      </c>
      <c r="E46" s="322" t="s">
        <v>230</v>
      </c>
      <c r="F46" s="323"/>
    </row>
    <row r="47" spans="1:10" ht="38.25" customHeight="1" x14ac:dyDescent="0.25">
      <c r="A47" s="320" t="s">
        <v>320</v>
      </c>
      <c r="B47" s="324" t="s">
        <v>321</v>
      </c>
      <c r="C47" s="322" t="s">
        <v>289</v>
      </c>
      <c r="D47" s="322" t="s">
        <v>245</v>
      </c>
      <c r="E47" s="322" t="s">
        <v>187</v>
      </c>
      <c r="F47" s="323">
        <f>F48</f>
        <v>0</v>
      </c>
    </row>
    <row r="48" spans="1:10" ht="51.75" customHeight="1" x14ac:dyDescent="0.25">
      <c r="A48" s="320" t="s">
        <v>256</v>
      </c>
      <c r="B48" s="324" t="s">
        <v>321</v>
      </c>
      <c r="C48" s="322" t="s">
        <v>289</v>
      </c>
      <c r="D48" s="322" t="s">
        <v>245</v>
      </c>
      <c r="E48" s="324">
        <v>244</v>
      </c>
      <c r="F48" s="323">
        <f>прил.8!G96</f>
        <v>0</v>
      </c>
    </row>
    <row r="49" spans="1:6" ht="55.5" customHeight="1" x14ac:dyDescent="0.25">
      <c r="A49" s="320" t="s">
        <v>379</v>
      </c>
      <c r="B49" s="324" t="s">
        <v>323</v>
      </c>
      <c r="C49" s="322" t="s">
        <v>289</v>
      </c>
      <c r="D49" s="322" t="s">
        <v>245</v>
      </c>
      <c r="E49" s="322" t="s">
        <v>187</v>
      </c>
      <c r="F49" s="323">
        <f>F50</f>
        <v>0</v>
      </c>
    </row>
    <row r="50" spans="1:6" ht="60" customHeight="1" x14ac:dyDescent="0.25">
      <c r="A50" s="320" t="s">
        <v>256</v>
      </c>
      <c r="B50" s="324" t="s">
        <v>323</v>
      </c>
      <c r="C50" s="322" t="s">
        <v>289</v>
      </c>
      <c r="D50" s="322" t="s">
        <v>245</v>
      </c>
      <c r="E50" s="324">
        <v>244</v>
      </c>
      <c r="F50" s="323">
        <f>прил.8!G98</f>
        <v>0</v>
      </c>
    </row>
    <row r="51" spans="1:6" ht="56.25" customHeight="1" x14ac:dyDescent="0.25">
      <c r="A51" s="320" t="s">
        <v>380</v>
      </c>
      <c r="B51" s="324" t="s">
        <v>325</v>
      </c>
      <c r="C51" s="322" t="s">
        <v>289</v>
      </c>
      <c r="D51" s="322" t="s">
        <v>245</v>
      </c>
      <c r="E51" s="322" t="s">
        <v>187</v>
      </c>
      <c r="F51" s="323">
        <f>F52</f>
        <v>0</v>
      </c>
    </row>
    <row r="52" spans="1:6" ht="53.25" customHeight="1" x14ac:dyDescent="0.25">
      <c r="A52" s="320" t="s">
        <v>256</v>
      </c>
      <c r="B52" s="324" t="s">
        <v>325</v>
      </c>
      <c r="C52" s="322" t="s">
        <v>289</v>
      </c>
      <c r="D52" s="322" t="s">
        <v>245</v>
      </c>
      <c r="E52" s="324">
        <v>244</v>
      </c>
      <c r="F52" s="323">
        <f>прил.8!G100</f>
        <v>0</v>
      </c>
    </row>
    <row r="53" spans="1:6" ht="25.35" customHeight="1" x14ac:dyDescent="0.25">
      <c r="A53" s="320" t="s">
        <v>326</v>
      </c>
      <c r="B53" s="324">
        <v>250170300</v>
      </c>
      <c r="C53" s="322" t="s">
        <v>289</v>
      </c>
      <c r="D53" s="322" t="s">
        <v>245</v>
      </c>
      <c r="E53" s="324">
        <v>244</v>
      </c>
      <c r="F53" s="323">
        <f>прил.8!G102</f>
        <v>0</v>
      </c>
    </row>
    <row r="54" spans="1:6" ht="36.75" customHeight="1" x14ac:dyDescent="0.25">
      <c r="A54" s="312" t="s">
        <v>269</v>
      </c>
      <c r="B54" s="314" t="s">
        <v>186</v>
      </c>
      <c r="C54" s="314" t="s">
        <v>201</v>
      </c>
      <c r="D54" s="314" t="s">
        <v>254</v>
      </c>
      <c r="E54" s="314" t="s">
        <v>187</v>
      </c>
      <c r="F54" s="315">
        <f>F55</f>
        <v>100</v>
      </c>
    </row>
    <row r="55" spans="1:6" ht="103.5" customHeight="1" x14ac:dyDescent="0.25">
      <c r="A55" s="312" t="s">
        <v>403</v>
      </c>
      <c r="B55" s="314" t="s">
        <v>271</v>
      </c>
      <c r="C55" s="314" t="s">
        <v>201</v>
      </c>
      <c r="D55" s="314" t="s">
        <v>254</v>
      </c>
      <c r="E55" s="314" t="s">
        <v>187</v>
      </c>
      <c r="F55" s="315">
        <f>F56</f>
        <v>100</v>
      </c>
    </row>
    <row r="56" spans="1:6" s="319" customFormat="1" ht="65.25" customHeight="1" x14ac:dyDescent="0.25">
      <c r="A56" s="316" t="s">
        <v>404</v>
      </c>
      <c r="B56" s="325" t="s">
        <v>273</v>
      </c>
      <c r="C56" s="314" t="s">
        <v>201</v>
      </c>
      <c r="D56" s="314" t="s">
        <v>254</v>
      </c>
      <c r="E56" s="317" t="s">
        <v>187</v>
      </c>
      <c r="F56" s="318">
        <f>F57</f>
        <v>100</v>
      </c>
    </row>
    <row r="57" spans="1:6" ht="54" customHeight="1" x14ac:dyDescent="0.25">
      <c r="A57" s="320" t="s">
        <v>274</v>
      </c>
      <c r="B57" s="324" t="s">
        <v>275</v>
      </c>
      <c r="C57" s="322" t="s">
        <v>201</v>
      </c>
      <c r="D57" s="322" t="s">
        <v>254</v>
      </c>
      <c r="E57" s="322" t="s">
        <v>187</v>
      </c>
      <c r="F57" s="323">
        <f>F58+F60+F62</f>
        <v>100</v>
      </c>
    </row>
    <row r="58" spans="1:6" ht="36" hidden="1" customHeight="1" x14ac:dyDescent="0.25">
      <c r="A58" s="320" t="s">
        <v>276</v>
      </c>
      <c r="B58" s="324" t="s">
        <v>277</v>
      </c>
      <c r="C58" s="322" t="s">
        <v>201</v>
      </c>
      <c r="D58" s="322" t="s">
        <v>254</v>
      </c>
      <c r="E58" s="322" t="s">
        <v>187</v>
      </c>
      <c r="F58" s="323">
        <f>F59</f>
        <v>0</v>
      </c>
    </row>
    <row r="59" spans="1:6" ht="51" hidden="1" customHeight="1" x14ac:dyDescent="0.25">
      <c r="A59" s="320" t="s">
        <v>256</v>
      </c>
      <c r="B59" s="324" t="s">
        <v>277</v>
      </c>
      <c r="C59" s="322" t="s">
        <v>201</v>
      </c>
      <c r="D59" s="322" t="s">
        <v>254</v>
      </c>
      <c r="E59" s="324">
        <v>244</v>
      </c>
      <c r="F59" s="323">
        <v>0</v>
      </c>
    </row>
    <row r="60" spans="1:6" ht="51.75" hidden="1" customHeight="1" x14ac:dyDescent="0.25">
      <c r="A60" s="320" t="s">
        <v>278</v>
      </c>
      <c r="B60" s="324" t="s">
        <v>279</v>
      </c>
      <c r="C60" s="322" t="s">
        <v>201</v>
      </c>
      <c r="D60" s="322" t="s">
        <v>254</v>
      </c>
      <c r="E60" s="322" t="s">
        <v>187</v>
      </c>
      <c r="F60" s="323">
        <f>F61</f>
        <v>0</v>
      </c>
    </row>
    <row r="61" spans="1:6" ht="54" hidden="1" customHeight="1" x14ac:dyDescent="0.25">
      <c r="A61" s="320" t="s">
        <v>256</v>
      </c>
      <c r="B61" s="324" t="s">
        <v>279</v>
      </c>
      <c r="C61" s="322" t="s">
        <v>201</v>
      </c>
      <c r="D61" s="322" t="s">
        <v>254</v>
      </c>
      <c r="E61" s="324">
        <v>244</v>
      </c>
      <c r="F61" s="323">
        <v>0</v>
      </c>
    </row>
    <row r="62" spans="1:6" ht="42" customHeight="1" x14ac:dyDescent="0.25">
      <c r="A62" s="331" t="s">
        <v>280</v>
      </c>
      <c r="B62" s="332" t="s">
        <v>281</v>
      </c>
      <c r="C62" s="333" t="s">
        <v>201</v>
      </c>
      <c r="D62" s="333" t="s">
        <v>254</v>
      </c>
      <c r="E62" s="333" t="s">
        <v>187</v>
      </c>
      <c r="F62" s="334">
        <f>F63</f>
        <v>100</v>
      </c>
    </row>
    <row r="63" spans="1:6" ht="54" customHeight="1" x14ac:dyDescent="0.25">
      <c r="A63" s="335" t="s">
        <v>256</v>
      </c>
      <c r="B63" s="332" t="s">
        <v>281</v>
      </c>
      <c r="C63" s="139" t="s">
        <v>201</v>
      </c>
      <c r="D63" s="139" t="s">
        <v>254</v>
      </c>
      <c r="E63" s="139" t="s">
        <v>230</v>
      </c>
      <c r="F63" s="336">
        <f>прил.8!G68</f>
        <v>100</v>
      </c>
    </row>
    <row r="64" spans="1:6" ht="141.75" x14ac:dyDescent="0.25">
      <c r="A64" s="132" t="s">
        <v>257</v>
      </c>
      <c r="B64" s="135" t="s">
        <v>259</v>
      </c>
      <c r="C64" s="134" t="s">
        <v>245</v>
      </c>
      <c r="D64" s="134" t="s">
        <v>258</v>
      </c>
      <c r="E64" s="136" t="s">
        <v>187</v>
      </c>
      <c r="F64" s="337">
        <f>F65</f>
        <v>5</v>
      </c>
    </row>
    <row r="65" spans="1:7" ht="141.75" x14ac:dyDescent="0.25">
      <c r="A65" s="137" t="s">
        <v>260</v>
      </c>
      <c r="B65" s="140" t="s">
        <v>261</v>
      </c>
      <c r="C65" s="139" t="s">
        <v>245</v>
      </c>
      <c r="D65" s="139" t="s">
        <v>258</v>
      </c>
      <c r="E65" s="141" t="s">
        <v>187</v>
      </c>
      <c r="F65" s="336">
        <f>F66</f>
        <v>5</v>
      </c>
    </row>
    <row r="66" spans="1:7" ht="94.5" x14ac:dyDescent="0.25">
      <c r="A66" s="137" t="s">
        <v>262</v>
      </c>
      <c r="B66" s="140" t="s">
        <v>263</v>
      </c>
      <c r="C66" s="139" t="s">
        <v>245</v>
      </c>
      <c r="D66" s="139" t="s">
        <v>258</v>
      </c>
      <c r="E66" s="141" t="s">
        <v>187</v>
      </c>
      <c r="F66" s="336">
        <f>F67</f>
        <v>5</v>
      </c>
    </row>
    <row r="67" spans="1:7" ht="54" customHeight="1" x14ac:dyDescent="0.25">
      <c r="A67" s="137" t="s">
        <v>264</v>
      </c>
      <c r="B67" s="140" t="s">
        <v>263</v>
      </c>
      <c r="C67" s="139" t="s">
        <v>245</v>
      </c>
      <c r="D67" s="139" t="s">
        <v>258</v>
      </c>
      <c r="E67" s="141" t="s">
        <v>265</v>
      </c>
      <c r="F67" s="336">
        <f>F68</f>
        <v>5</v>
      </c>
    </row>
    <row r="68" spans="1:7" ht="54" customHeight="1" x14ac:dyDescent="0.25">
      <c r="A68" s="137" t="s">
        <v>266</v>
      </c>
      <c r="B68" s="140" t="s">
        <v>263</v>
      </c>
      <c r="C68" s="139" t="s">
        <v>245</v>
      </c>
      <c r="D68" s="139" t="s">
        <v>258</v>
      </c>
      <c r="E68" s="141" t="s">
        <v>267</v>
      </c>
      <c r="F68" s="336">
        <f>прил.8!G57</f>
        <v>5</v>
      </c>
    </row>
    <row r="69" spans="1:7" ht="47.25" hidden="1" x14ac:dyDescent="0.25">
      <c r="A69" s="312" t="s">
        <v>225</v>
      </c>
      <c r="B69" s="338" t="s">
        <v>224</v>
      </c>
      <c r="C69" s="134" t="s">
        <v>184</v>
      </c>
      <c r="D69" s="134" t="s">
        <v>219</v>
      </c>
      <c r="E69" s="134" t="s">
        <v>222</v>
      </c>
      <c r="F69" s="337">
        <f>F70</f>
        <v>0</v>
      </c>
    </row>
    <row r="70" spans="1:7" ht="47.25" hidden="1" x14ac:dyDescent="0.25">
      <c r="A70" s="50" t="s">
        <v>227</v>
      </c>
      <c r="B70" s="332" t="s">
        <v>228</v>
      </c>
      <c r="C70" s="139" t="s">
        <v>184</v>
      </c>
      <c r="D70" s="139" t="s">
        <v>219</v>
      </c>
      <c r="E70" s="139" t="s">
        <v>187</v>
      </c>
      <c r="F70" s="336">
        <f>F71</f>
        <v>0</v>
      </c>
    </row>
    <row r="71" spans="1:7" ht="63" hidden="1" x14ac:dyDescent="0.25">
      <c r="A71" s="339" t="s">
        <v>256</v>
      </c>
      <c r="B71" s="332" t="s">
        <v>228</v>
      </c>
      <c r="C71" s="139" t="s">
        <v>184</v>
      </c>
      <c r="D71" s="139" t="s">
        <v>219</v>
      </c>
      <c r="E71" s="139" t="s">
        <v>230</v>
      </c>
      <c r="F71" s="336">
        <v>0</v>
      </c>
    </row>
    <row r="72" spans="1:7" ht="15.75" x14ac:dyDescent="0.25">
      <c r="A72" s="312" t="s">
        <v>183</v>
      </c>
      <c r="B72" s="134" t="s">
        <v>186</v>
      </c>
      <c r="C72" s="134" t="s">
        <v>184</v>
      </c>
      <c r="D72" s="134" t="s">
        <v>185</v>
      </c>
      <c r="E72" s="134" t="s">
        <v>187</v>
      </c>
      <c r="F72" s="337">
        <f>F73+F83+F94</f>
        <v>1101.3</v>
      </c>
    </row>
    <row r="73" spans="1:7" ht="76.150000000000006" customHeight="1" x14ac:dyDescent="0.25">
      <c r="A73" s="340" t="s">
        <v>188</v>
      </c>
      <c r="B73" s="134" t="s">
        <v>186</v>
      </c>
      <c r="C73" s="134" t="s">
        <v>184</v>
      </c>
      <c r="D73" s="134" t="s">
        <v>189</v>
      </c>
      <c r="E73" s="134" t="s">
        <v>187</v>
      </c>
      <c r="F73" s="311">
        <f>F74</f>
        <v>455.7</v>
      </c>
    </row>
    <row r="74" spans="1:7" ht="31.5" x14ac:dyDescent="0.25">
      <c r="A74" s="341" t="s">
        <v>190</v>
      </c>
      <c r="B74" s="342" t="s">
        <v>191</v>
      </c>
      <c r="C74" s="139" t="s">
        <v>184</v>
      </c>
      <c r="D74" s="139" t="s">
        <v>189</v>
      </c>
      <c r="E74" s="139" t="s">
        <v>187</v>
      </c>
      <c r="F74" s="323">
        <f>F75</f>
        <v>455.7</v>
      </c>
    </row>
    <row r="75" spans="1:7" ht="15.75" x14ac:dyDescent="0.25">
      <c r="A75" s="341" t="s">
        <v>192</v>
      </c>
      <c r="B75" s="342" t="s">
        <v>193</v>
      </c>
      <c r="C75" s="139" t="s">
        <v>184</v>
      </c>
      <c r="D75" s="139" t="s">
        <v>189</v>
      </c>
      <c r="E75" s="139" t="s">
        <v>187</v>
      </c>
      <c r="F75" s="323">
        <f>F76</f>
        <v>455.7</v>
      </c>
    </row>
    <row r="76" spans="1:7" ht="31.5" x14ac:dyDescent="0.25">
      <c r="A76" s="343" t="s">
        <v>194</v>
      </c>
      <c r="B76" s="342" t="s">
        <v>195</v>
      </c>
      <c r="C76" s="139" t="s">
        <v>184</v>
      </c>
      <c r="D76" s="139" t="s">
        <v>189</v>
      </c>
      <c r="E76" s="139" t="s">
        <v>187</v>
      </c>
      <c r="F76" s="323">
        <f>F78+F79</f>
        <v>455.7</v>
      </c>
    </row>
    <row r="77" spans="1:7" ht="47.25" x14ac:dyDescent="0.25">
      <c r="A77" s="343" t="s">
        <v>196</v>
      </c>
      <c r="B77" s="342" t="s">
        <v>195</v>
      </c>
      <c r="C77" s="139" t="s">
        <v>184</v>
      </c>
      <c r="D77" s="139" t="s">
        <v>189</v>
      </c>
      <c r="E77" s="139" t="s">
        <v>197</v>
      </c>
      <c r="F77" s="323">
        <f>F78+F79</f>
        <v>455.7</v>
      </c>
    </row>
    <row r="78" spans="1:7" ht="31.5" x14ac:dyDescent="0.25">
      <c r="A78" s="343" t="s">
        <v>198</v>
      </c>
      <c r="B78" s="342" t="s">
        <v>195</v>
      </c>
      <c r="C78" s="139" t="s">
        <v>184</v>
      </c>
      <c r="D78" s="139" t="s">
        <v>189</v>
      </c>
      <c r="E78" s="12">
        <v>121</v>
      </c>
      <c r="F78" s="344">
        <f>прил.8!G13</f>
        <v>350</v>
      </c>
    </row>
    <row r="79" spans="1:7" ht="72.400000000000006" customHeight="1" x14ac:dyDescent="0.25">
      <c r="A79" s="343" t="s">
        <v>199</v>
      </c>
      <c r="B79" s="342" t="s">
        <v>195</v>
      </c>
      <c r="C79" s="139" t="s">
        <v>184</v>
      </c>
      <c r="D79" s="139" t="s">
        <v>189</v>
      </c>
      <c r="E79" s="12">
        <v>129</v>
      </c>
      <c r="F79" s="345">
        <f>прил.8!G14</f>
        <v>105.7</v>
      </c>
    </row>
    <row r="80" spans="1:7" ht="34.35" hidden="1" customHeight="1" x14ac:dyDescent="0.25">
      <c r="A80" s="186" t="s">
        <v>212</v>
      </c>
      <c r="B80" s="152" t="s">
        <v>214</v>
      </c>
      <c r="C80" s="233" t="s">
        <v>184</v>
      </c>
      <c r="D80" s="233" t="s">
        <v>213</v>
      </c>
      <c r="E80" s="152">
        <v>0</v>
      </c>
      <c r="F80" s="346">
        <f>F81</f>
        <v>0</v>
      </c>
      <c r="G80" s="347"/>
    </row>
    <row r="81" spans="1:7" ht="34.35" hidden="1" customHeight="1" x14ac:dyDescent="0.25">
      <c r="A81" s="185" t="s">
        <v>215</v>
      </c>
      <c r="B81" s="149" t="s">
        <v>216</v>
      </c>
      <c r="C81" s="229" t="s">
        <v>184</v>
      </c>
      <c r="D81" s="229" t="s">
        <v>213</v>
      </c>
      <c r="E81" s="149">
        <v>0</v>
      </c>
      <c r="F81" s="348">
        <f>F82</f>
        <v>0</v>
      </c>
      <c r="G81" s="349"/>
    </row>
    <row r="82" spans="1:7" ht="34.35" hidden="1" customHeight="1" x14ac:dyDescent="0.25">
      <c r="A82" s="185" t="s">
        <v>217</v>
      </c>
      <c r="B82" s="149" t="s">
        <v>216</v>
      </c>
      <c r="C82" s="122" t="s">
        <v>184</v>
      </c>
      <c r="D82" s="122" t="s">
        <v>213</v>
      </c>
      <c r="E82" s="149">
        <v>244</v>
      </c>
      <c r="F82" s="350">
        <v>0</v>
      </c>
      <c r="G82" s="349"/>
    </row>
    <row r="83" spans="1:7" ht="71.650000000000006" customHeight="1" x14ac:dyDescent="0.25">
      <c r="A83" s="340" t="s">
        <v>200</v>
      </c>
      <c r="B83" s="351" t="s">
        <v>186</v>
      </c>
      <c r="C83" s="134" t="s">
        <v>184</v>
      </c>
      <c r="D83" s="134" t="s">
        <v>201</v>
      </c>
      <c r="E83" s="134" t="s">
        <v>187</v>
      </c>
      <c r="F83" s="311">
        <f>F84</f>
        <v>615</v>
      </c>
    </row>
    <row r="84" spans="1:7" ht="31.5" x14ac:dyDescent="0.25">
      <c r="A84" s="341" t="s">
        <v>202</v>
      </c>
      <c r="B84" s="342" t="s">
        <v>191</v>
      </c>
      <c r="C84" s="139" t="s">
        <v>184</v>
      </c>
      <c r="D84" s="139" t="s">
        <v>201</v>
      </c>
      <c r="E84" s="139" t="s">
        <v>187</v>
      </c>
      <c r="F84" s="323">
        <f>F85</f>
        <v>615</v>
      </c>
    </row>
    <row r="85" spans="1:7" ht="15.75" x14ac:dyDescent="0.25">
      <c r="A85" s="341" t="s">
        <v>203</v>
      </c>
      <c r="B85" s="342" t="s">
        <v>204</v>
      </c>
      <c r="C85" s="139" t="s">
        <v>184</v>
      </c>
      <c r="D85" s="139" t="s">
        <v>201</v>
      </c>
      <c r="E85" s="139" t="s">
        <v>187</v>
      </c>
      <c r="F85" s="323">
        <f>F86+F90</f>
        <v>615</v>
      </c>
    </row>
    <row r="86" spans="1:7" ht="47.25" x14ac:dyDescent="0.25">
      <c r="A86" s="341" t="s">
        <v>205</v>
      </c>
      <c r="B86" s="342" t="s">
        <v>206</v>
      </c>
      <c r="C86" s="139" t="s">
        <v>184</v>
      </c>
      <c r="D86" s="139" t="s">
        <v>201</v>
      </c>
      <c r="E86" s="139" t="s">
        <v>187</v>
      </c>
      <c r="F86" s="323">
        <f>F87</f>
        <v>428.7</v>
      </c>
    </row>
    <row r="87" spans="1:7" ht="47.25" x14ac:dyDescent="0.25">
      <c r="A87" s="341" t="s">
        <v>196</v>
      </c>
      <c r="B87" s="342" t="s">
        <v>206</v>
      </c>
      <c r="C87" s="139" t="s">
        <v>184</v>
      </c>
      <c r="D87" s="139" t="s">
        <v>201</v>
      </c>
      <c r="E87" s="139" t="s">
        <v>197</v>
      </c>
      <c r="F87" s="323">
        <f>F88+F89</f>
        <v>428.7</v>
      </c>
    </row>
    <row r="88" spans="1:7" ht="31.5" x14ac:dyDescent="0.25">
      <c r="A88" s="343" t="s">
        <v>198</v>
      </c>
      <c r="B88" s="342" t="s">
        <v>206</v>
      </c>
      <c r="C88" s="139" t="s">
        <v>184</v>
      </c>
      <c r="D88" s="139" t="s">
        <v>201</v>
      </c>
      <c r="E88" s="352">
        <v>121</v>
      </c>
      <c r="F88" s="345">
        <f>прил.8!G20</f>
        <v>326.7</v>
      </c>
    </row>
    <row r="89" spans="1:7" ht="94.5" x14ac:dyDescent="0.25">
      <c r="A89" s="343" t="s">
        <v>199</v>
      </c>
      <c r="B89" s="342" t="s">
        <v>208</v>
      </c>
      <c r="C89" s="139" t="s">
        <v>184</v>
      </c>
      <c r="D89" s="139" t="s">
        <v>201</v>
      </c>
      <c r="E89" s="352">
        <v>129</v>
      </c>
      <c r="F89" s="345">
        <f>прил.8!G21</f>
        <v>102</v>
      </c>
    </row>
    <row r="90" spans="1:7" ht="31.5" x14ac:dyDescent="0.25">
      <c r="A90" s="353" t="s">
        <v>207</v>
      </c>
      <c r="B90" s="342" t="s">
        <v>208</v>
      </c>
      <c r="C90" s="139" t="s">
        <v>184</v>
      </c>
      <c r="D90" s="139" t="s">
        <v>201</v>
      </c>
      <c r="E90" s="352" t="s">
        <v>187</v>
      </c>
      <c r="F90" s="345">
        <f>F91+F92+F93</f>
        <v>186.3</v>
      </c>
    </row>
    <row r="91" spans="1:7" ht="47.25" x14ac:dyDescent="0.25">
      <c r="A91" s="341" t="s">
        <v>209</v>
      </c>
      <c r="B91" s="342" t="s">
        <v>208</v>
      </c>
      <c r="C91" s="139" t="s">
        <v>184</v>
      </c>
      <c r="D91" s="139" t="s">
        <v>201</v>
      </c>
      <c r="E91" s="352">
        <v>244</v>
      </c>
      <c r="F91" s="345">
        <f>прил.8!G23</f>
        <v>184.8</v>
      </c>
    </row>
    <row r="92" spans="1:7" ht="31.5" x14ac:dyDescent="0.25">
      <c r="A92" s="354" t="s">
        <v>210</v>
      </c>
      <c r="B92" s="342" t="s">
        <v>208</v>
      </c>
      <c r="C92" s="139" t="s">
        <v>184</v>
      </c>
      <c r="D92" s="139" t="s">
        <v>201</v>
      </c>
      <c r="E92" s="352">
        <v>851</v>
      </c>
      <c r="F92" s="345">
        <f>прил.8!G24</f>
        <v>1.5</v>
      </c>
    </row>
    <row r="93" spans="1:7" ht="31.5" hidden="1" x14ac:dyDescent="0.25">
      <c r="A93" s="354" t="s">
        <v>211</v>
      </c>
      <c r="B93" s="342" t="s">
        <v>208</v>
      </c>
      <c r="C93" s="139" t="s">
        <v>184</v>
      </c>
      <c r="D93" s="139" t="s">
        <v>201</v>
      </c>
      <c r="E93" s="352">
        <v>852</v>
      </c>
      <c r="F93" s="345">
        <v>0</v>
      </c>
    </row>
    <row r="94" spans="1:7" ht="15.75" x14ac:dyDescent="0.25">
      <c r="A94" s="99" t="s">
        <v>231</v>
      </c>
      <c r="B94" s="129"/>
      <c r="C94" s="100" t="s">
        <v>184</v>
      </c>
      <c r="D94" s="100" t="s">
        <v>232</v>
      </c>
      <c r="E94" s="106"/>
      <c r="F94" s="355">
        <f>F95</f>
        <v>30.6</v>
      </c>
    </row>
    <row r="95" spans="1:7" ht="15.75" x14ac:dyDescent="0.25">
      <c r="A95" s="128" t="s">
        <v>233</v>
      </c>
      <c r="B95" s="130">
        <v>9900000000</v>
      </c>
      <c r="C95" s="106" t="s">
        <v>184</v>
      </c>
      <c r="D95" s="106" t="s">
        <v>232</v>
      </c>
      <c r="E95" s="100"/>
      <c r="F95" s="356">
        <f>F96</f>
        <v>30.6</v>
      </c>
    </row>
    <row r="96" spans="1:7" ht="47.25" x14ac:dyDescent="0.25">
      <c r="A96" s="128" t="s">
        <v>234</v>
      </c>
      <c r="B96" s="129" t="s">
        <v>235</v>
      </c>
      <c r="C96" s="106" t="s">
        <v>184</v>
      </c>
      <c r="D96" s="106" t="s">
        <v>232</v>
      </c>
      <c r="E96" s="106"/>
      <c r="F96" s="356">
        <f>F97</f>
        <v>30.6</v>
      </c>
    </row>
    <row r="97" spans="1:6" ht="47.25" x14ac:dyDescent="0.25">
      <c r="A97" s="128" t="s">
        <v>236</v>
      </c>
      <c r="B97" s="129" t="s">
        <v>237</v>
      </c>
      <c r="C97" s="106" t="s">
        <v>184</v>
      </c>
      <c r="D97" s="106" t="s">
        <v>232</v>
      </c>
      <c r="E97" s="106"/>
      <c r="F97" s="356">
        <f>F98</f>
        <v>30.6</v>
      </c>
    </row>
    <row r="98" spans="1:6" ht="15.75" x14ac:dyDescent="0.25">
      <c r="A98" s="128" t="s">
        <v>238</v>
      </c>
      <c r="B98" s="129" t="s">
        <v>237</v>
      </c>
      <c r="C98" s="106" t="s">
        <v>184</v>
      </c>
      <c r="D98" s="106" t="s">
        <v>232</v>
      </c>
      <c r="E98" s="106" t="s">
        <v>239</v>
      </c>
      <c r="F98" s="356">
        <f>F99</f>
        <v>30.6</v>
      </c>
    </row>
    <row r="99" spans="1:6" ht="15.75" x14ac:dyDescent="0.25">
      <c r="A99" s="128" t="s">
        <v>240</v>
      </c>
      <c r="B99" s="129" t="s">
        <v>237</v>
      </c>
      <c r="C99" s="106" t="s">
        <v>184</v>
      </c>
      <c r="D99" s="106" t="s">
        <v>232</v>
      </c>
      <c r="E99" s="106" t="s">
        <v>241</v>
      </c>
      <c r="F99" s="356">
        <f>прил.8!G40</f>
        <v>30.6</v>
      </c>
    </row>
    <row r="100" spans="1:6" ht="15.75" x14ac:dyDescent="0.25">
      <c r="A100" s="340" t="s">
        <v>242</v>
      </c>
      <c r="B100" s="15" t="s">
        <v>243</v>
      </c>
      <c r="C100" s="134" t="s">
        <v>189</v>
      </c>
      <c r="D100" s="134" t="s">
        <v>185</v>
      </c>
      <c r="E100" s="357" t="s">
        <v>187</v>
      </c>
      <c r="F100" s="311">
        <f>F101</f>
        <v>138.6</v>
      </c>
    </row>
    <row r="101" spans="1:6" ht="31.5" x14ac:dyDescent="0.25">
      <c r="A101" s="341" t="s">
        <v>244</v>
      </c>
      <c r="B101" s="12" t="s">
        <v>186</v>
      </c>
      <c r="C101" s="139" t="s">
        <v>189</v>
      </c>
      <c r="D101" s="139" t="s">
        <v>245</v>
      </c>
      <c r="E101" s="352" t="s">
        <v>187</v>
      </c>
      <c r="F101" s="345">
        <f>F102</f>
        <v>138.6</v>
      </c>
    </row>
    <row r="102" spans="1:6" ht="15.75" x14ac:dyDescent="0.25">
      <c r="A102" s="341" t="s">
        <v>246</v>
      </c>
      <c r="B102" s="12" t="s">
        <v>247</v>
      </c>
      <c r="C102" s="139" t="s">
        <v>189</v>
      </c>
      <c r="D102" s="139" t="s">
        <v>245</v>
      </c>
      <c r="E102" s="352" t="s">
        <v>187</v>
      </c>
      <c r="F102" s="345">
        <f>F103</f>
        <v>138.6</v>
      </c>
    </row>
    <row r="103" spans="1:6" ht="31.5" x14ac:dyDescent="0.25">
      <c r="A103" s="341" t="s">
        <v>248</v>
      </c>
      <c r="B103" s="12" t="s">
        <v>249</v>
      </c>
      <c r="C103" s="139" t="s">
        <v>189</v>
      </c>
      <c r="D103" s="139" t="s">
        <v>245</v>
      </c>
      <c r="E103" s="352" t="s">
        <v>187</v>
      </c>
      <c r="F103" s="345">
        <f>F104</f>
        <v>138.6</v>
      </c>
    </row>
    <row r="104" spans="1:6" ht="47.25" x14ac:dyDescent="0.25">
      <c r="A104" s="341" t="s">
        <v>250</v>
      </c>
      <c r="B104" s="12" t="s">
        <v>251</v>
      </c>
      <c r="C104" s="139" t="s">
        <v>189</v>
      </c>
      <c r="D104" s="139" t="s">
        <v>245</v>
      </c>
      <c r="E104" s="352" t="s">
        <v>187</v>
      </c>
      <c r="F104" s="345">
        <f>F105+F108</f>
        <v>138.6</v>
      </c>
    </row>
    <row r="105" spans="1:6" ht="47.25" x14ac:dyDescent="0.25">
      <c r="A105" s="341" t="s">
        <v>196</v>
      </c>
      <c r="B105" s="12" t="s">
        <v>251</v>
      </c>
      <c r="C105" s="139" t="s">
        <v>189</v>
      </c>
      <c r="D105" s="139" t="s">
        <v>245</v>
      </c>
      <c r="E105" s="352" t="s">
        <v>197</v>
      </c>
      <c r="F105" s="345">
        <f>F106+F107</f>
        <v>123.7</v>
      </c>
    </row>
    <row r="106" spans="1:6" ht="47.25" x14ac:dyDescent="0.25">
      <c r="A106" s="341" t="s">
        <v>252</v>
      </c>
      <c r="B106" s="12" t="s">
        <v>251</v>
      </c>
      <c r="C106" s="139" t="s">
        <v>189</v>
      </c>
      <c r="D106" s="139" t="s">
        <v>245</v>
      </c>
      <c r="E106" s="12">
        <v>121</v>
      </c>
      <c r="F106" s="345">
        <f>прил.8!G47</f>
        <v>95</v>
      </c>
    </row>
    <row r="107" spans="1:6" ht="94.5" x14ac:dyDescent="0.25">
      <c r="A107" s="341" t="s">
        <v>199</v>
      </c>
      <c r="B107" s="12" t="s">
        <v>251</v>
      </c>
      <c r="C107" s="139" t="s">
        <v>189</v>
      </c>
      <c r="D107" s="139" t="s">
        <v>245</v>
      </c>
      <c r="E107" s="12">
        <v>129</v>
      </c>
      <c r="F107" s="345">
        <f>прил.8!G48</f>
        <v>28.7</v>
      </c>
    </row>
    <row r="108" spans="1:6" ht="47.25" x14ac:dyDescent="0.25">
      <c r="A108" s="341" t="s">
        <v>209</v>
      </c>
      <c r="B108" s="12" t="s">
        <v>251</v>
      </c>
      <c r="C108" s="139" t="s">
        <v>189</v>
      </c>
      <c r="D108" s="139" t="s">
        <v>245</v>
      </c>
      <c r="E108" s="12">
        <v>244</v>
      </c>
      <c r="F108" s="345">
        <f>прил.8!G49</f>
        <v>14.9</v>
      </c>
    </row>
    <row r="109" spans="1:6" ht="15.75" x14ac:dyDescent="0.25">
      <c r="A109" s="358" t="s">
        <v>268</v>
      </c>
      <c r="B109" s="15" t="s">
        <v>186</v>
      </c>
      <c r="C109" s="134" t="s">
        <v>201</v>
      </c>
      <c r="D109" s="134" t="s">
        <v>185</v>
      </c>
      <c r="E109" s="134" t="s">
        <v>187</v>
      </c>
      <c r="F109" s="337">
        <f>F110+F54</f>
        <v>170</v>
      </c>
    </row>
    <row r="110" spans="1:6" ht="31.5" x14ac:dyDescent="0.25">
      <c r="A110" s="341" t="s">
        <v>282</v>
      </c>
      <c r="B110" s="359" t="s">
        <v>186</v>
      </c>
      <c r="C110" s="360" t="s">
        <v>201</v>
      </c>
      <c r="D110" s="360" t="s">
        <v>283</v>
      </c>
      <c r="E110" s="360" t="s">
        <v>187</v>
      </c>
      <c r="F110" s="323">
        <f>F111</f>
        <v>70</v>
      </c>
    </row>
    <row r="111" spans="1:6" ht="15.75" x14ac:dyDescent="0.25">
      <c r="A111" s="341" t="s">
        <v>284</v>
      </c>
      <c r="B111" s="359" t="s">
        <v>214</v>
      </c>
      <c r="C111" s="360" t="s">
        <v>201</v>
      </c>
      <c r="D111" s="360">
        <v>12</v>
      </c>
      <c r="E111" s="360" t="s">
        <v>187</v>
      </c>
      <c r="F111" s="323">
        <f>F112</f>
        <v>70</v>
      </c>
    </row>
    <row r="112" spans="1:6" ht="15.75" x14ac:dyDescent="0.25">
      <c r="A112" s="341" t="s">
        <v>285</v>
      </c>
      <c r="B112" s="361" t="s">
        <v>286</v>
      </c>
      <c r="C112" s="360" t="s">
        <v>201</v>
      </c>
      <c r="D112" s="360">
        <v>12</v>
      </c>
      <c r="E112" s="360" t="s">
        <v>187</v>
      </c>
      <c r="F112" s="323">
        <f>F113</f>
        <v>70</v>
      </c>
    </row>
    <row r="113" spans="1:6" ht="63" x14ac:dyDescent="0.25">
      <c r="A113" s="341" t="s">
        <v>256</v>
      </c>
      <c r="B113" s="359" t="s">
        <v>287</v>
      </c>
      <c r="C113" s="360" t="s">
        <v>201</v>
      </c>
      <c r="D113" s="360">
        <v>12</v>
      </c>
      <c r="E113" s="359">
        <v>244</v>
      </c>
      <c r="F113" s="323">
        <f>прил.8!G71</f>
        <v>70</v>
      </c>
    </row>
    <row r="114" spans="1:6" ht="15.75" x14ac:dyDescent="0.25">
      <c r="A114" s="362" t="s">
        <v>253</v>
      </c>
      <c r="B114" s="363">
        <v>9990071000</v>
      </c>
      <c r="C114" s="314" t="s">
        <v>245</v>
      </c>
      <c r="D114" s="314" t="s">
        <v>254</v>
      </c>
      <c r="E114" s="363">
        <v>0</v>
      </c>
      <c r="F114" s="318">
        <f>F115</f>
        <v>10</v>
      </c>
    </row>
    <row r="115" spans="1:6" ht="78.75" x14ac:dyDescent="0.25">
      <c r="A115" s="341" t="s">
        <v>255</v>
      </c>
      <c r="B115" s="359">
        <v>9990071000</v>
      </c>
      <c r="C115" s="364" t="s">
        <v>245</v>
      </c>
      <c r="D115" s="364" t="s">
        <v>254</v>
      </c>
      <c r="E115" s="359">
        <v>244</v>
      </c>
      <c r="F115" s="323">
        <f>F116</f>
        <v>10</v>
      </c>
    </row>
    <row r="116" spans="1:6" ht="63" x14ac:dyDescent="0.25">
      <c r="A116" s="341" t="s">
        <v>256</v>
      </c>
      <c r="B116" s="359">
        <v>9990071000</v>
      </c>
      <c r="C116" s="364" t="s">
        <v>245</v>
      </c>
      <c r="D116" s="364" t="s">
        <v>254</v>
      </c>
      <c r="E116" s="359">
        <v>244</v>
      </c>
      <c r="F116" s="323">
        <f>прил.8!G52</f>
        <v>10</v>
      </c>
    </row>
    <row r="117" spans="1:6" ht="15.75" hidden="1" x14ac:dyDescent="0.25">
      <c r="A117" s="316" t="s">
        <v>344</v>
      </c>
      <c r="B117" s="325" t="s">
        <v>186</v>
      </c>
      <c r="C117" s="317">
        <v>10</v>
      </c>
      <c r="D117" s="317" t="s">
        <v>185</v>
      </c>
      <c r="E117" s="317" t="s">
        <v>187</v>
      </c>
      <c r="F117" s="318">
        <f>F118</f>
        <v>0</v>
      </c>
    </row>
    <row r="118" spans="1:6" ht="15.75" hidden="1" x14ac:dyDescent="0.25">
      <c r="A118" s="316" t="s">
        <v>345</v>
      </c>
      <c r="B118" s="325" t="s">
        <v>186</v>
      </c>
      <c r="C118" s="317">
        <v>10</v>
      </c>
      <c r="D118" s="317" t="s">
        <v>184</v>
      </c>
      <c r="E118" s="317" t="s">
        <v>187</v>
      </c>
      <c r="F118" s="318">
        <f>F119</f>
        <v>0</v>
      </c>
    </row>
    <row r="119" spans="1:6" ht="31.5" hidden="1" x14ac:dyDescent="0.25">
      <c r="A119" s="320" t="s">
        <v>346</v>
      </c>
      <c r="B119" s="324" t="s">
        <v>235</v>
      </c>
      <c r="C119" s="322">
        <v>10</v>
      </c>
      <c r="D119" s="322" t="s">
        <v>184</v>
      </c>
      <c r="E119" s="322" t="s">
        <v>187</v>
      </c>
      <c r="F119" s="323">
        <f>F120</f>
        <v>0</v>
      </c>
    </row>
    <row r="120" spans="1:6" ht="15.75" hidden="1" x14ac:dyDescent="0.25">
      <c r="A120" s="320" t="s">
        <v>284</v>
      </c>
      <c r="B120" s="324" t="s">
        <v>214</v>
      </c>
      <c r="C120" s="322">
        <v>10</v>
      </c>
      <c r="D120" s="322" t="s">
        <v>184</v>
      </c>
      <c r="E120" s="322" t="s">
        <v>187</v>
      </c>
      <c r="F120" s="323">
        <f>F121</f>
        <v>0</v>
      </c>
    </row>
    <row r="121" spans="1:6" ht="63" hidden="1" x14ac:dyDescent="0.25">
      <c r="A121" s="341" t="s">
        <v>347</v>
      </c>
      <c r="B121" s="324" t="s">
        <v>348</v>
      </c>
      <c r="C121" s="322">
        <v>10</v>
      </c>
      <c r="D121" s="322" t="s">
        <v>184</v>
      </c>
      <c r="E121" s="322" t="s">
        <v>187</v>
      </c>
      <c r="F121" s="323">
        <f>F122</f>
        <v>0</v>
      </c>
    </row>
    <row r="122" spans="1:6" ht="47.25" hidden="1" x14ac:dyDescent="0.25">
      <c r="A122" s="341" t="s">
        <v>349</v>
      </c>
      <c r="B122" s="359" t="s">
        <v>348</v>
      </c>
      <c r="C122" s="360">
        <v>10</v>
      </c>
      <c r="D122" s="322" t="s">
        <v>184</v>
      </c>
      <c r="E122" s="359">
        <v>312</v>
      </c>
      <c r="F122" s="323">
        <v>0</v>
      </c>
    </row>
    <row r="123" spans="1:6" ht="78.75" x14ac:dyDescent="0.25">
      <c r="A123" s="340" t="s">
        <v>360</v>
      </c>
      <c r="B123" s="363" t="s">
        <v>186</v>
      </c>
      <c r="C123" s="365" t="s">
        <v>258</v>
      </c>
      <c r="D123" s="365" t="s">
        <v>185</v>
      </c>
      <c r="E123" s="365" t="s">
        <v>187</v>
      </c>
      <c r="F123" s="318">
        <f>F124</f>
        <v>156</v>
      </c>
    </row>
    <row r="124" spans="1:6" ht="31.5" x14ac:dyDescent="0.25">
      <c r="A124" s="341" t="s">
        <v>361</v>
      </c>
      <c r="B124" s="359" t="s">
        <v>186</v>
      </c>
      <c r="C124" s="360" t="s">
        <v>258</v>
      </c>
      <c r="D124" s="360" t="s">
        <v>245</v>
      </c>
      <c r="E124" s="360" t="s">
        <v>187</v>
      </c>
      <c r="F124" s="323">
        <f>F125</f>
        <v>156</v>
      </c>
    </row>
    <row r="125" spans="1:6" ht="15.75" x14ac:dyDescent="0.25">
      <c r="A125" s="341" t="s">
        <v>362</v>
      </c>
      <c r="B125" s="359" t="s">
        <v>235</v>
      </c>
      <c r="C125" s="360" t="s">
        <v>258</v>
      </c>
      <c r="D125" s="360" t="s">
        <v>245</v>
      </c>
      <c r="E125" s="360" t="s">
        <v>187</v>
      </c>
      <c r="F125" s="323">
        <f>F126</f>
        <v>156</v>
      </c>
    </row>
    <row r="126" spans="1:6" ht="15.75" x14ac:dyDescent="0.25">
      <c r="A126" s="341" t="s">
        <v>284</v>
      </c>
      <c r="B126" s="359" t="s">
        <v>214</v>
      </c>
      <c r="C126" s="360" t="s">
        <v>258</v>
      </c>
      <c r="D126" s="360" t="s">
        <v>245</v>
      </c>
      <c r="E126" s="360" t="s">
        <v>187</v>
      </c>
      <c r="F126" s="323">
        <f>F127+F128</f>
        <v>156</v>
      </c>
    </row>
    <row r="127" spans="1:6" ht="47.25" hidden="1" x14ac:dyDescent="0.25">
      <c r="A127" s="105" t="s">
        <v>365</v>
      </c>
      <c r="B127" s="123" t="s">
        <v>386</v>
      </c>
      <c r="C127" s="143" t="s">
        <v>258</v>
      </c>
      <c r="D127" s="148" t="s">
        <v>185</v>
      </c>
      <c r="E127" s="123">
        <v>0</v>
      </c>
      <c r="F127" s="366" t="s">
        <v>99</v>
      </c>
    </row>
    <row r="128" spans="1:6" ht="126" x14ac:dyDescent="0.25">
      <c r="A128" s="341" t="s">
        <v>363</v>
      </c>
      <c r="B128" s="361" t="s">
        <v>364</v>
      </c>
      <c r="C128" s="360" t="s">
        <v>258</v>
      </c>
      <c r="D128" s="360" t="s">
        <v>245</v>
      </c>
      <c r="E128" s="360" t="s">
        <v>187</v>
      </c>
      <c r="F128" s="323">
        <f>F129</f>
        <v>156</v>
      </c>
    </row>
    <row r="129" spans="1:6" ht="15.75" x14ac:dyDescent="0.25">
      <c r="A129" s="341" t="s">
        <v>366</v>
      </c>
      <c r="B129" s="359" t="s">
        <v>364</v>
      </c>
      <c r="C129" s="360" t="s">
        <v>258</v>
      </c>
      <c r="D129" s="360" t="s">
        <v>245</v>
      </c>
      <c r="E129" s="359">
        <v>540</v>
      </c>
      <c r="F129" s="323">
        <f>прил.8!G137</f>
        <v>156</v>
      </c>
    </row>
  </sheetData>
  <mergeCells count="2">
    <mergeCell ref="C1:F4"/>
    <mergeCell ref="A5:F5"/>
  </mergeCells>
  <pageMargins left="0.43307086614173229" right="0.23622047244094491" top="0.35433070866141736" bottom="0.35433070866141736" header="0.51181102362204722" footer="0.511811023622047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9"/>
  <sheetViews>
    <sheetView view="pageBreakPreview" topLeftCell="A10" zoomScale="90" zoomScaleNormal="75" zoomScalePageLayoutView="90" workbookViewId="0">
      <selection activeCell="C2" sqref="C2:G5"/>
    </sheetView>
  </sheetViews>
  <sheetFormatPr defaultColWidth="9.140625" defaultRowHeight="15" outlineLevelRow="1" x14ac:dyDescent="0.25"/>
  <cols>
    <col min="1" max="1" width="43.7109375" style="290" customWidth="1"/>
    <col min="2" max="2" width="23.140625" style="291" customWidth="1"/>
    <col min="3" max="3" width="9.85546875" style="291" customWidth="1"/>
    <col min="4" max="4" width="15.28515625" style="291" customWidth="1"/>
    <col min="5" max="5" width="10.42578125" style="292" customWidth="1"/>
    <col min="6" max="6" width="16.7109375" style="367" customWidth="1"/>
    <col min="7" max="7" width="14" style="367" customWidth="1"/>
    <col min="8" max="252" width="9.140625" style="294"/>
    <col min="253" max="253" width="37.42578125" style="294" customWidth="1"/>
    <col min="254" max="254" width="9.85546875" style="294" customWidth="1"/>
    <col min="255" max="255" width="11" style="294" customWidth="1"/>
    <col min="256" max="256" width="11.5703125" style="294" hidden="1" customWidth="1"/>
    <col min="257" max="257" width="11.85546875" style="294" customWidth="1"/>
    <col min="258" max="258" width="10.42578125" style="294" customWidth="1"/>
    <col min="259" max="261" width="11.28515625" style="294" customWidth="1"/>
    <col min="262" max="508" width="9.140625" style="294"/>
    <col min="509" max="509" width="37.42578125" style="294" customWidth="1"/>
    <col min="510" max="510" width="9.85546875" style="294" customWidth="1"/>
    <col min="511" max="511" width="11" style="294" customWidth="1"/>
    <col min="512" max="512" width="11.5703125" style="294" hidden="1" customWidth="1"/>
    <col min="513" max="513" width="11.85546875" style="294" customWidth="1"/>
    <col min="514" max="514" width="10.42578125" style="294" customWidth="1"/>
    <col min="515" max="517" width="11.28515625" style="294" customWidth="1"/>
    <col min="518" max="764" width="9.140625" style="294"/>
    <col min="765" max="765" width="37.42578125" style="294" customWidth="1"/>
    <col min="766" max="766" width="9.85546875" style="294" customWidth="1"/>
    <col min="767" max="767" width="11" style="294" customWidth="1"/>
    <col min="768" max="768" width="11.5703125" style="294" hidden="1" customWidth="1"/>
    <col min="769" max="769" width="11.85546875" style="294" customWidth="1"/>
    <col min="770" max="770" width="10.42578125" style="294" customWidth="1"/>
    <col min="771" max="773" width="11.28515625" style="294" customWidth="1"/>
    <col min="774" max="1020" width="9.140625" style="294"/>
    <col min="1021" max="1021" width="37.42578125" style="294" customWidth="1"/>
    <col min="1022" max="1022" width="9.85546875" style="294" customWidth="1"/>
    <col min="1023" max="1023" width="11" style="294" customWidth="1"/>
    <col min="1024" max="1024" width="11.5703125" style="294" hidden="1" customWidth="1"/>
  </cols>
  <sheetData>
    <row r="1" spans="1:7" ht="15.75" x14ac:dyDescent="0.25">
      <c r="A1" s="295"/>
      <c r="B1" s="296"/>
      <c r="C1" s="368"/>
      <c r="D1" s="368"/>
      <c r="E1" s="570"/>
      <c r="F1" s="570"/>
      <c r="G1" s="570"/>
    </row>
    <row r="2" spans="1:7" ht="24" customHeight="1" x14ac:dyDescent="0.25">
      <c r="A2" s="295"/>
      <c r="B2" s="296"/>
      <c r="C2" s="571" t="s">
        <v>585</v>
      </c>
      <c r="D2" s="571"/>
      <c r="E2" s="571"/>
      <c r="F2" s="571"/>
      <c r="G2" s="571"/>
    </row>
    <row r="3" spans="1:7" ht="15" customHeight="1" x14ac:dyDescent="0.25">
      <c r="A3" s="295"/>
      <c r="B3" s="296"/>
      <c r="C3" s="571"/>
      <c r="D3" s="571"/>
      <c r="E3" s="571"/>
      <c r="F3" s="571"/>
      <c r="G3" s="571"/>
    </row>
    <row r="4" spans="1:7" ht="54" customHeight="1" x14ac:dyDescent="0.25">
      <c r="A4" s="295"/>
      <c r="B4" s="296"/>
      <c r="C4" s="571"/>
      <c r="D4" s="571"/>
      <c r="E4" s="571"/>
      <c r="F4" s="571"/>
      <c r="G4" s="571"/>
    </row>
    <row r="5" spans="1:7" ht="64.900000000000006" customHeight="1" x14ac:dyDescent="0.25">
      <c r="A5" s="295"/>
      <c r="B5" s="298"/>
      <c r="C5" s="571"/>
      <c r="D5" s="571"/>
      <c r="E5" s="571"/>
      <c r="F5" s="571"/>
      <c r="G5" s="571"/>
    </row>
    <row r="6" spans="1:7" ht="90.6" customHeight="1" x14ac:dyDescent="0.25">
      <c r="A6" s="572" t="s">
        <v>571</v>
      </c>
      <c r="B6" s="572"/>
      <c r="C6" s="572"/>
      <c r="D6" s="572"/>
      <c r="E6" s="572"/>
      <c r="F6" s="572"/>
      <c r="G6" s="572"/>
    </row>
    <row r="7" spans="1:7" ht="15.6" customHeight="1" x14ac:dyDescent="0.25">
      <c r="A7" s="299"/>
      <c r="B7" s="300"/>
      <c r="C7" s="300"/>
      <c r="D7" s="300"/>
      <c r="E7" s="301"/>
      <c r="F7" s="369"/>
      <c r="G7" s="369" t="s">
        <v>392</v>
      </c>
    </row>
    <row r="8" spans="1:7" ht="54.75" customHeight="1" x14ac:dyDescent="0.25">
      <c r="A8" s="303" t="s">
        <v>176</v>
      </c>
      <c r="B8" s="303" t="s">
        <v>179</v>
      </c>
      <c r="C8" s="303" t="s">
        <v>177</v>
      </c>
      <c r="D8" s="303" t="s">
        <v>178</v>
      </c>
      <c r="E8" s="133" t="s">
        <v>180</v>
      </c>
      <c r="F8" s="370" t="s">
        <v>406</v>
      </c>
      <c r="G8" s="370" t="s">
        <v>572</v>
      </c>
    </row>
    <row r="9" spans="1:7" ht="15.75" hidden="1" outlineLevel="1" x14ac:dyDescent="0.25">
      <c r="A9" s="371"/>
      <c r="B9" s="372"/>
      <c r="C9" s="372"/>
      <c r="D9" s="372"/>
      <c r="E9" s="373"/>
      <c r="F9" s="374"/>
      <c r="G9" s="374"/>
    </row>
    <row r="10" spans="1:7" ht="15.75" collapsed="1" x14ac:dyDescent="0.25">
      <c r="A10" s="375" t="s">
        <v>393</v>
      </c>
      <c r="B10" s="376" t="s">
        <v>182</v>
      </c>
      <c r="C10" s="376" t="s">
        <v>182</v>
      </c>
      <c r="D10" s="376" t="s">
        <v>182</v>
      </c>
      <c r="E10" s="377" t="s">
        <v>182</v>
      </c>
      <c r="F10" s="378">
        <f>F56+F87+F96+F24+F11+F129+F123</f>
        <v>2270.9000000000005</v>
      </c>
      <c r="G10" s="378">
        <f>G56+G87+G96+G24+G11+G129+G123</f>
        <v>2287.7000000000003</v>
      </c>
    </row>
    <row r="11" spans="1:7" ht="93" customHeight="1" x14ac:dyDescent="0.25">
      <c r="A11" s="379" t="s">
        <v>330</v>
      </c>
      <c r="B11" s="380" t="s">
        <v>331</v>
      </c>
      <c r="C11" s="380" t="s">
        <v>185</v>
      </c>
      <c r="D11" s="380" t="s">
        <v>185</v>
      </c>
      <c r="E11" s="381" t="s">
        <v>187</v>
      </c>
      <c r="F11" s="382">
        <f>F12</f>
        <v>686.2</v>
      </c>
      <c r="G11" s="382">
        <f>G12</f>
        <v>642.70000000000005</v>
      </c>
    </row>
    <row r="12" spans="1:7" s="319" customFormat="1" ht="66" customHeight="1" x14ac:dyDescent="0.25">
      <c r="A12" s="316" t="s">
        <v>332</v>
      </c>
      <c r="B12" s="383" t="s">
        <v>333</v>
      </c>
      <c r="C12" s="383" t="s">
        <v>185</v>
      </c>
      <c r="D12" s="383" t="s">
        <v>185</v>
      </c>
      <c r="E12" s="384" t="s">
        <v>187</v>
      </c>
      <c r="F12" s="385">
        <f>F13+F18</f>
        <v>686.2</v>
      </c>
      <c r="G12" s="385">
        <f>G13+G18</f>
        <v>642.70000000000005</v>
      </c>
    </row>
    <row r="13" spans="1:7" ht="53.25" customHeight="1" x14ac:dyDescent="0.25">
      <c r="A13" s="320" t="s">
        <v>334</v>
      </c>
      <c r="B13" s="386" t="s">
        <v>335</v>
      </c>
      <c r="C13" s="386" t="s">
        <v>185</v>
      </c>
      <c r="D13" s="386" t="s">
        <v>185</v>
      </c>
      <c r="E13" s="387" t="s">
        <v>187</v>
      </c>
      <c r="F13" s="388">
        <f>F14+F22</f>
        <v>517.9</v>
      </c>
      <c r="G13" s="388">
        <f>G14+G22</f>
        <v>466.1</v>
      </c>
    </row>
    <row r="14" spans="1:7" ht="76.900000000000006" customHeight="1" x14ac:dyDescent="0.25">
      <c r="A14" s="320" t="s">
        <v>382</v>
      </c>
      <c r="B14" s="386" t="s">
        <v>337</v>
      </c>
      <c r="C14" s="386" t="s">
        <v>329</v>
      </c>
      <c r="D14" s="386" t="s">
        <v>185</v>
      </c>
      <c r="E14" s="387" t="s">
        <v>187</v>
      </c>
      <c r="F14" s="388">
        <f>F16+F17</f>
        <v>517.9</v>
      </c>
      <c r="G14" s="388">
        <f>G16+G17</f>
        <v>466.1</v>
      </c>
    </row>
    <row r="15" spans="1:7" ht="36" customHeight="1" x14ac:dyDescent="0.25">
      <c r="A15" s="320" t="s">
        <v>338</v>
      </c>
      <c r="B15" s="386" t="s">
        <v>337</v>
      </c>
      <c r="C15" s="386" t="s">
        <v>329</v>
      </c>
      <c r="D15" s="386" t="s">
        <v>184</v>
      </c>
      <c r="E15" s="387" t="s">
        <v>339</v>
      </c>
      <c r="F15" s="388">
        <f>F16+F17</f>
        <v>517.9</v>
      </c>
      <c r="G15" s="388">
        <f>G16+G17</f>
        <v>466.1</v>
      </c>
    </row>
    <row r="16" spans="1:7" ht="31.5" x14ac:dyDescent="0.25">
      <c r="A16" s="320" t="s">
        <v>340</v>
      </c>
      <c r="B16" s="386" t="s">
        <v>337</v>
      </c>
      <c r="C16" s="386" t="s">
        <v>329</v>
      </c>
      <c r="D16" s="386" t="s">
        <v>184</v>
      </c>
      <c r="E16" s="140">
        <v>111</v>
      </c>
      <c r="F16" s="388">
        <f>прил.9!G128</f>
        <v>425</v>
      </c>
      <c r="G16" s="388">
        <f>прил.9!H128</f>
        <v>380</v>
      </c>
    </row>
    <row r="17" spans="1:7" ht="81.75" customHeight="1" x14ac:dyDescent="0.25">
      <c r="A17" s="320" t="s">
        <v>341</v>
      </c>
      <c r="B17" s="386" t="s">
        <v>337</v>
      </c>
      <c r="C17" s="386" t="s">
        <v>329</v>
      </c>
      <c r="D17" s="386" t="s">
        <v>184</v>
      </c>
      <c r="E17" s="140">
        <v>119</v>
      </c>
      <c r="F17" s="388">
        <f>прил.9!G129</f>
        <v>92.9</v>
      </c>
      <c r="G17" s="388">
        <f>прил.9!H129</f>
        <v>86.1</v>
      </c>
    </row>
    <row r="18" spans="1:7" ht="78.75" x14ac:dyDescent="0.25">
      <c r="A18" s="320" t="s">
        <v>342</v>
      </c>
      <c r="B18" s="386" t="s">
        <v>343</v>
      </c>
      <c r="C18" s="386" t="s">
        <v>329</v>
      </c>
      <c r="D18" s="386" t="s">
        <v>185</v>
      </c>
      <c r="E18" s="387" t="s">
        <v>187</v>
      </c>
      <c r="F18" s="388">
        <f>F20</f>
        <v>168.3</v>
      </c>
      <c r="G18" s="388">
        <f>G19+G20+G21</f>
        <v>176.6</v>
      </c>
    </row>
    <row r="19" spans="1:7" ht="47.25" hidden="1" x14ac:dyDescent="0.25">
      <c r="A19" s="320" t="s">
        <v>394</v>
      </c>
      <c r="B19" s="386" t="s">
        <v>343</v>
      </c>
      <c r="C19" s="386" t="s">
        <v>329</v>
      </c>
      <c r="D19" s="386" t="s">
        <v>184</v>
      </c>
      <c r="E19" s="140">
        <v>242</v>
      </c>
      <c r="F19" s="388"/>
      <c r="G19" s="388"/>
    </row>
    <row r="20" spans="1:7" ht="63" x14ac:dyDescent="0.25">
      <c r="A20" s="320" t="s">
        <v>256</v>
      </c>
      <c r="B20" s="386" t="s">
        <v>343</v>
      </c>
      <c r="C20" s="386" t="s">
        <v>329</v>
      </c>
      <c r="D20" s="386" t="s">
        <v>184</v>
      </c>
      <c r="E20" s="140">
        <v>244</v>
      </c>
      <c r="F20" s="388">
        <f>прил.9!G131</f>
        <v>168.3</v>
      </c>
      <c r="G20" s="388">
        <f>прил.9!H131</f>
        <v>176.6</v>
      </c>
    </row>
    <row r="21" spans="1:7" ht="31.5" hidden="1" x14ac:dyDescent="0.25">
      <c r="A21" s="320" t="s">
        <v>210</v>
      </c>
      <c r="B21" s="386" t="s">
        <v>343</v>
      </c>
      <c r="C21" s="386" t="s">
        <v>329</v>
      </c>
      <c r="D21" s="386" t="s">
        <v>184</v>
      </c>
      <c r="E21" s="140">
        <v>851</v>
      </c>
      <c r="F21" s="388">
        <v>0</v>
      </c>
      <c r="G21" s="388"/>
    </row>
    <row r="22" spans="1:7" ht="78.75" hidden="1" x14ac:dyDescent="0.25">
      <c r="A22" s="320" t="s">
        <v>342</v>
      </c>
      <c r="B22" s="386" t="s">
        <v>343</v>
      </c>
      <c r="C22" s="386" t="s">
        <v>329</v>
      </c>
      <c r="D22" s="386" t="s">
        <v>184</v>
      </c>
      <c r="E22" s="387" t="s">
        <v>187</v>
      </c>
      <c r="F22" s="388">
        <f>F23</f>
        <v>0</v>
      </c>
      <c r="G22" s="388">
        <f>G23</f>
        <v>0</v>
      </c>
    </row>
    <row r="23" spans="1:7" ht="63" hidden="1" x14ac:dyDescent="0.25">
      <c r="A23" s="320" t="s">
        <v>256</v>
      </c>
      <c r="B23" s="386" t="s">
        <v>343</v>
      </c>
      <c r="C23" s="386" t="s">
        <v>329</v>
      </c>
      <c r="D23" s="386" t="s">
        <v>184</v>
      </c>
      <c r="E23" s="140">
        <v>244</v>
      </c>
      <c r="F23" s="388">
        <v>0</v>
      </c>
      <c r="G23" s="388">
        <v>0</v>
      </c>
    </row>
    <row r="24" spans="1:7" ht="31.5" x14ac:dyDescent="0.25">
      <c r="A24" s="316" t="s">
        <v>288</v>
      </c>
      <c r="B24" s="135" t="s">
        <v>186</v>
      </c>
      <c r="C24" s="383" t="s">
        <v>289</v>
      </c>
      <c r="D24" s="383" t="s">
        <v>185</v>
      </c>
      <c r="E24" s="384" t="s">
        <v>187</v>
      </c>
      <c r="F24" s="385">
        <f>F32</f>
        <v>106.7</v>
      </c>
      <c r="G24" s="385">
        <f>G32</f>
        <v>111.9</v>
      </c>
    </row>
    <row r="25" spans="1:7" ht="15.75" hidden="1" x14ac:dyDescent="0.25">
      <c r="A25" s="316" t="s">
        <v>290</v>
      </c>
      <c r="B25" s="135" t="s">
        <v>186</v>
      </c>
      <c r="C25" s="383" t="s">
        <v>289</v>
      </c>
      <c r="D25" s="383" t="s">
        <v>189</v>
      </c>
      <c r="E25" s="384" t="s">
        <v>187</v>
      </c>
      <c r="F25" s="385">
        <f t="shared" ref="F25:G28" si="0">F26</f>
        <v>0</v>
      </c>
      <c r="G25" s="385">
        <f t="shared" si="0"/>
        <v>0</v>
      </c>
    </row>
    <row r="26" spans="1:7" ht="109.5" hidden="1" customHeight="1" x14ac:dyDescent="0.25">
      <c r="A26" s="312" t="s">
        <v>291</v>
      </c>
      <c r="B26" s="383" t="s">
        <v>292</v>
      </c>
      <c r="C26" s="383" t="s">
        <v>185</v>
      </c>
      <c r="D26" s="383" t="s">
        <v>185</v>
      </c>
      <c r="E26" s="383" t="s">
        <v>187</v>
      </c>
      <c r="F26" s="389">
        <f t="shared" si="0"/>
        <v>0</v>
      </c>
      <c r="G26" s="389">
        <f t="shared" si="0"/>
        <v>0</v>
      </c>
    </row>
    <row r="27" spans="1:7" s="319" customFormat="1" ht="94.5" hidden="1" customHeight="1" x14ac:dyDescent="0.25">
      <c r="A27" s="316" t="s">
        <v>395</v>
      </c>
      <c r="B27" s="135" t="s">
        <v>294</v>
      </c>
      <c r="C27" s="384" t="s">
        <v>289</v>
      </c>
      <c r="D27" s="384" t="s">
        <v>189</v>
      </c>
      <c r="E27" s="383" t="s">
        <v>187</v>
      </c>
      <c r="F27" s="389">
        <f t="shared" si="0"/>
        <v>0</v>
      </c>
      <c r="G27" s="385">
        <f t="shared" si="0"/>
        <v>0</v>
      </c>
    </row>
    <row r="28" spans="1:7" ht="103.5" hidden="1" customHeight="1" x14ac:dyDescent="0.25">
      <c r="A28" s="320" t="s">
        <v>295</v>
      </c>
      <c r="B28" s="140" t="s">
        <v>296</v>
      </c>
      <c r="C28" s="387" t="s">
        <v>289</v>
      </c>
      <c r="D28" s="387" t="s">
        <v>189</v>
      </c>
      <c r="E28" s="386" t="s">
        <v>187</v>
      </c>
      <c r="F28" s="390">
        <f t="shared" si="0"/>
        <v>0</v>
      </c>
      <c r="G28" s="388">
        <f t="shared" si="0"/>
        <v>0</v>
      </c>
    </row>
    <row r="29" spans="1:7" ht="72" hidden="1" customHeight="1" x14ac:dyDescent="0.25">
      <c r="A29" s="320" t="s">
        <v>297</v>
      </c>
      <c r="B29" s="140" t="s">
        <v>298</v>
      </c>
      <c r="C29" s="387" t="s">
        <v>289</v>
      </c>
      <c r="D29" s="387" t="s">
        <v>189</v>
      </c>
      <c r="E29" s="386" t="s">
        <v>187</v>
      </c>
      <c r="F29" s="390">
        <f>F30</f>
        <v>0</v>
      </c>
      <c r="G29" s="388">
        <v>0</v>
      </c>
    </row>
    <row r="30" spans="1:7" ht="52.5" hidden="1" customHeight="1" x14ac:dyDescent="0.25">
      <c r="A30" s="320" t="s">
        <v>256</v>
      </c>
      <c r="B30" s="140" t="s">
        <v>298</v>
      </c>
      <c r="C30" s="387" t="s">
        <v>289</v>
      </c>
      <c r="D30" s="387" t="s">
        <v>189</v>
      </c>
      <c r="E30" s="386" t="s">
        <v>230</v>
      </c>
      <c r="F30" s="390">
        <f>F31</f>
        <v>0</v>
      </c>
      <c r="G30" s="388">
        <f>G31</f>
        <v>0</v>
      </c>
    </row>
    <row r="31" spans="1:7" ht="69" hidden="1" customHeight="1" x14ac:dyDescent="0.25">
      <c r="A31" s="320" t="s">
        <v>396</v>
      </c>
      <c r="B31" s="140" t="s">
        <v>298</v>
      </c>
      <c r="C31" s="387" t="s">
        <v>289</v>
      </c>
      <c r="D31" s="387" t="s">
        <v>189</v>
      </c>
      <c r="E31" s="386" t="s">
        <v>397</v>
      </c>
      <c r="F31" s="390">
        <v>0</v>
      </c>
      <c r="G31" s="388">
        <v>0</v>
      </c>
    </row>
    <row r="32" spans="1:7" ht="24" customHeight="1" x14ac:dyDescent="0.25">
      <c r="A32" s="316" t="s">
        <v>300</v>
      </c>
      <c r="B32" s="134" t="s">
        <v>186</v>
      </c>
      <c r="C32" s="383" t="s">
        <v>289</v>
      </c>
      <c r="D32" s="383" t="s">
        <v>245</v>
      </c>
      <c r="E32" s="134" t="s">
        <v>187</v>
      </c>
      <c r="F32" s="389">
        <f>F34+F38+F44+F46</f>
        <v>106.7</v>
      </c>
      <c r="G32" s="389">
        <f>G34+G38</f>
        <v>111.9</v>
      </c>
    </row>
    <row r="33" spans="1:11" ht="78.75" hidden="1" x14ac:dyDescent="0.25">
      <c r="A33" s="326" t="s">
        <v>301</v>
      </c>
      <c r="B33" s="134" t="s">
        <v>186</v>
      </c>
      <c r="C33" s="383" t="s">
        <v>289</v>
      </c>
      <c r="D33" s="383" t="s">
        <v>245</v>
      </c>
      <c r="E33" s="134" t="s">
        <v>187</v>
      </c>
      <c r="F33" s="389"/>
      <c r="G33" s="389" t="e">
        <f>G34+#REF!+G38</f>
        <v>#REF!</v>
      </c>
      <c r="K33" s="328"/>
    </row>
    <row r="34" spans="1:11" s="329" customFormat="1" ht="78.75" x14ac:dyDescent="0.25">
      <c r="A34" s="316" t="s">
        <v>398</v>
      </c>
      <c r="B34" s="134" t="s">
        <v>303</v>
      </c>
      <c r="C34" s="134" t="s">
        <v>289</v>
      </c>
      <c r="D34" s="134" t="s">
        <v>245</v>
      </c>
      <c r="E34" s="384" t="s">
        <v>187</v>
      </c>
      <c r="F34" s="391">
        <f t="shared" ref="F34:G36" si="1">F35</f>
        <v>106.7</v>
      </c>
      <c r="G34" s="391">
        <f t="shared" si="1"/>
        <v>111.9</v>
      </c>
    </row>
    <row r="35" spans="1:11" s="330" customFormat="1" ht="47.25" x14ac:dyDescent="0.25">
      <c r="A35" s="320" t="s">
        <v>304</v>
      </c>
      <c r="B35" s="140" t="s">
        <v>305</v>
      </c>
      <c r="C35" s="387" t="s">
        <v>289</v>
      </c>
      <c r="D35" s="387" t="s">
        <v>245</v>
      </c>
      <c r="E35" s="387" t="s">
        <v>187</v>
      </c>
      <c r="F35" s="392">
        <f t="shared" si="1"/>
        <v>106.7</v>
      </c>
      <c r="G35" s="392">
        <f t="shared" si="1"/>
        <v>111.9</v>
      </c>
    </row>
    <row r="36" spans="1:11" s="330" customFormat="1" ht="36.75" customHeight="1" x14ac:dyDescent="0.25">
      <c r="A36" s="320" t="s">
        <v>306</v>
      </c>
      <c r="B36" s="140" t="s">
        <v>399</v>
      </c>
      <c r="C36" s="387" t="s">
        <v>289</v>
      </c>
      <c r="D36" s="387" t="s">
        <v>245</v>
      </c>
      <c r="E36" s="387" t="s">
        <v>187</v>
      </c>
      <c r="F36" s="392">
        <f t="shared" si="1"/>
        <v>106.7</v>
      </c>
      <c r="G36" s="392">
        <f t="shared" si="1"/>
        <v>111.9</v>
      </c>
    </row>
    <row r="37" spans="1:11" s="330" customFormat="1" ht="67.5" customHeight="1" x14ac:dyDescent="0.25">
      <c r="A37" s="316" t="s">
        <v>256</v>
      </c>
      <c r="B37" s="135" t="s">
        <v>307</v>
      </c>
      <c r="C37" s="384" t="s">
        <v>289</v>
      </c>
      <c r="D37" s="384" t="s">
        <v>245</v>
      </c>
      <c r="E37" s="135">
        <v>244</v>
      </c>
      <c r="F37" s="391">
        <f>прил.9!G98</f>
        <v>106.7</v>
      </c>
      <c r="G37" s="391">
        <f>прил.9!H98</f>
        <v>111.9</v>
      </c>
    </row>
    <row r="38" spans="1:11" s="319" customFormat="1" ht="41.1" hidden="1" customHeight="1" x14ac:dyDescent="0.25">
      <c r="A38" s="316" t="s">
        <v>314</v>
      </c>
      <c r="B38" s="135" t="s">
        <v>400</v>
      </c>
      <c r="C38" s="384" t="s">
        <v>289</v>
      </c>
      <c r="D38" s="384" t="s">
        <v>245</v>
      </c>
      <c r="E38" s="384" t="s">
        <v>187</v>
      </c>
      <c r="F38" s="385">
        <f>F39</f>
        <v>0</v>
      </c>
      <c r="G38" s="385">
        <f>G39</f>
        <v>0</v>
      </c>
    </row>
    <row r="39" spans="1:11" ht="102" hidden="1" customHeight="1" x14ac:dyDescent="0.25">
      <c r="A39" s="320" t="s">
        <v>316</v>
      </c>
      <c r="B39" s="140" t="s">
        <v>317</v>
      </c>
      <c r="C39" s="387" t="s">
        <v>289</v>
      </c>
      <c r="D39" s="387" t="s">
        <v>245</v>
      </c>
      <c r="E39" s="387" t="s">
        <v>187</v>
      </c>
      <c r="F39" s="388">
        <f>F40+F42</f>
        <v>0</v>
      </c>
      <c r="G39" s="388">
        <f>G40+G42+G46</f>
        <v>0</v>
      </c>
    </row>
    <row r="40" spans="1:11" ht="48.6" hidden="1" customHeight="1" x14ac:dyDescent="0.25">
      <c r="A40" s="320" t="s">
        <v>320</v>
      </c>
      <c r="B40" s="140" t="s">
        <v>321</v>
      </c>
      <c r="C40" s="387" t="s">
        <v>289</v>
      </c>
      <c r="D40" s="387" t="s">
        <v>245</v>
      </c>
      <c r="E40" s="387" t="s">
        <v>187</v>
      </c>
      <c r="F40" s="388">
        <f>F41</f>
        <v>0</v>
      </c>
      <c r="G40" s="388">
        <f>G41</f>
        <v>0</v>
      </c>
    </row>
    <row r="41" spans="1:11" ht="66.599999999999994" hidden="1" customHeight="1" x14ac:dyDescent="0.25">
      <c r="A41" s="320" t="s">
        <v>256</v>
      </c>
      <c r="B41" s="140" t="s">
        <v>321</v>
      </c>
      <c r="C41" s="387" t="s">
        <v>289</v>
      </c>
      <c r="D41" s="387" t="s">
        <v>245</v>
      </c>
      <c r="E41" s="140">
        <v>244</v>
      </c>
      <c r="F41" s="388">
        <v>0</v>
      </c>
      <c r="G41" s="388">
        <v>0</v>
      </c>
    </row>
    <row r="42" spans="1:11" ht="51" hidden="1" customHeight="1" x14ac:dyDescent="0.25">
      <c r="A42" s="320" t="s">
        <v>379</v>
      </c>
      <c r="B42" s="140" t="s">
        <v>323</v>
      </c>
      <c r="C42" s="387" t="s">
        <v>289</v>
      </c>
      <c r="D42" s="387" t="s">
        <v>245</v>
      </c>
      <c r="E42" s="387" t="s">
        <v>187</v>
      </c>
      <c r="F42" s="388">
        <f>F43</f>
        <v>0</v>
      </c>
      <c r="G42" s="388">
        <f>G43</f>
        <v>0</v>
      </c>
    </row>
    <row r="43" spans="1:11" ht="66" hidden="1" customHeight="1" x14ac:dyDescent="0.25">
      <c r="A43" s="320" t="s">
        <v>256</v>
      </c>
      <c r="B43" s="140" t="s">
        <v>323</v>
      </c>
      <c r="C43" s="387" t="s">
        <v>289</v>
      </c>
      <c r="D43" s="387" t="s">
        <v>245</v>
      </c>
      <c r="E43" s="140">
        <v>244</v>
      </c>
      <c r="F43" s="388">
        <v>0</v>
      </c>
      <c r="G43" s="388">
        <v>0</v>
      </c>
    </row>
    <row r="44" spans="1:11" ht="28.9" hidden="1" customHeight="1" x14ac:dyDescent="0.25">
      <c r="A44" s="320" t="s">
        <v>380</v>
      </c>
      <c r="B44" s="140" t="s">
        <v>325</v>
      </c>
      <c r="C44" s="387" t="s">
        <v>289</v>
      </c>
      <c r="D44" s="387" t="s">
        <v>245</v>
      </c>
      <c r="E44" s="387" t="s">
        <v>187</v>
      </c>
      <c r="F44" s="388">
        <f>F45</f>
        <v>0</v>
      </c>
      <c r="G44" s="388">
        <f>G45</f>
        <v>0</v>
      </c>
    </row>
    <row r="45" spans="1:11" ht="31.15" hidden="1" customHeight="1" x14ac:dyDescent="0.25">
      <c r="A45" s="320" t="s">
        <v>256</v>
      </c>
      <c r="B45" s="140" t="s">
        <v>325</v>
      </c>
      <c r="C45" s="387" t="s">
        <v>289</v>
      </c>
      <c r="D45" s="387" t="s">
        <v>245</v>
      </c>
      <c r="E45" s="140">
        <v>244</v>
      </c>
      <c r="F45" s="388">
        <v>0</v>
      </c>
      <c r="G45" s="388">
        <v>0</v>
      </c>
    </row>
    <row r="46" spans="1:11" ht="31.15" customHeight="1" x14ac:dyDescent="0.25">
      <c r="A46" s="320" t="s">
        <v>407</v>
      </c>
      <c r="B46" s="140" t="s">
        <v>327</v>
      </c>
      <c r="C46" s="387" t="s">
        <v>289</v>
      </c>
      <c r="D46" s="387" t="s">
        <v>245</v>
      </c>
      <c r="E46" s="387" t="s">
        <v>187</v>
      </c>
      <c r="F46" s="550">
        <f>F47</f>
        <v>0</v>
      </c>
      <c r="G46" s="551">
        <f>G47</f>
        <v>0</v>
      </c>
    </row>
    <row r="47" spans="1:11" ht="31.15" customHeight="1" x14ac:dyDescent="0.25">
      <c r="A47" s="320" t="s">
        <v>256</v>
      </c>
      <c r="B47" s="140" t="s">
        <v>327</v>
      </c>
      <c r="C47" s="387" t="s">
        <v>289</v>
      </c>
      <c r="D47" s="387" t="s">
        <v>245</v>
      </c>
      <c r="E47" s="140">
        <v>244</v>
      </c>
      <c r="F47" s="550">
        <f>прил.9!G121</f>
        <v>0</v>
      </c>
      <c r="G47" s="550">
        <f>прил.9!H121</f>
        <v>0</v>
      </c>
    </row>
    <row r="48" spans="1:11" ht="38.450000000000003" hidden="1" customHeight="1" x14ac:dyDescent="0.25">
      <c r="A48" s="312" t="s">
        <v>269</v>
      </c>
      <c r="B48" s="134" t="s">
        <v>186</v>
      </c>
      <c r="C48" s="134" t="s">
        <v>201</v>
      </c>
      <c r="D48" s="134" t="s">
        <v>254</v>
      </c>
      <c r="E48" s="134" t="s">
        <v>187</v>
      </c>
      <c r="F48" s="389">
        <f>F49</f>
        <v>0</v>
      </c>
      <c r="G48" s="389">
        <f>G49</f>
        <v>0</v>
      </c>
    </row>
    <row r="49" spans="1:7" ht="84" hidden="1" customHeight="1" x14ac:dyDescent="0.25">
      <c r="A49" s="312" t="s">
        <v>408</v>
      </c>
      <c r="B49" s="134" t="s">
        <v>271</v>
      </c>
      <c r="C49" s="134" t="s">
        <v>201</v>
      </c>
      <c r="D49" s="134" t="s">
        <v>254</v>
      </c>
      <c r="E49" s="134" t="s">
        <v>187</v>
      </c>
      <c r="F49" s="389">
        <f>F50+F54</f>
        <v>0</v>
      </c>
      <c r="G49" s="389">
        <f>G50+G54</f>
        <v>0</v>
      </c>
    </row>
    <row r="50" spans="1:7" s="319" customFormat="1" ht="59.45" hidden="1" customHeight="1" x14ac:dyDescent="0.25">
      <c r="A50" s="316" t="s">
        <v>404</v>
      </c>
      <c r="B50" s="135" t="s">
        <v>273</v>
      </c>
      <c r="C50" s="134" t="s">
        <v>201</v>
      </c>
      <c r="D50" s="134" t="s">
        <v>254</v>
      </c>
      <c r="E50" s="384" t="s">
        <v>187</v>
      </c>
      <c r="F50" s="385">
        <f t="shared" ref="F50:G52" si="2">F51</f>
        <v>0</v>
      </c>
      <c r="G50" s="385">
        <f t="shared" si="2"/>
        <v>0</v>
      </c>
    </row>
    <row r="51" spans="1:7" ht="36" hidden="1" customHeight="1" x14ac:dyDescent="0.25">
      <c r="A51" s="320" t="s">
        <v>274</v>
      </c>
      <c r="B51" s="140" t="s">
        <v>275</v>
      </c>
      <c r="C51" s="387" t="s">
        <v>201</v>
      </c>
      <c r="D51" s="387" t="s">
        <v>254</v>
      </c>
      <c r="E51" s="387" t="s">
        <v>187</v>
      </c>
      <c r="F51" s="388">
        <f t="shared" si="2"/>
        <v>0</v>
      </c>
      <c r="G51" s="388">
        <f t="shared" si="2"/>
        <v>0</v>
      </c>
    </row>
    <row r="52" spans="1:7" ht="37.15" hidden="1" customHeight="1" x14ac:dyDescent="0.25">
      <c r="A52" s="320" t="s">
        <v>276</v>
      </c>
      <c r="B52" s="140" t="s">
        <v>277</v>
      </c>
      <c r="C52" s="387" t="s">
        <v>201</v>
      </c>
      <c r="D52" s="387" t="s">
        <v>254</v>
      </c>
      <c r="E52" s="387" t="s">
        <v>187</v>
      </c>
      <c r="F52" s="388">
        <f t="shared" si="2"/>
        <v>0</v>
      </c>
      <c r="G52" s="388">
        <f t="shared" si="2"/>
        <v>0</v>
      </c>
    </row>
    <row r="53" spans="1:7" ht="49.15" hidden="1" customHeight="1" x14ac:dyDescent="0.25">
      <c r="A53" s="320" t="s">
        <v>256</v>
      </c>
      <c r="B53" s="140" t="s">
        <v>277</v>
      </c>
      <c r="C53" s="387" t="s">
        <v>201</v>
      </c>
      <c r="D53" s="387" t="s">
        <v>254</v>
      </c>
      <c r="E53" s="140">
        <v>244</v>
      </c>
      <c r="F53" s="388">
        <v>0</v>
      </c>
      <c r="G53" s="388">
        <v>0</v>
      </c>
    </row>
    <row r="54" spans="1:7" ht="49.15" hidden="1" customHeight="1" x14ac:dyDescent="0.25">
      <c r="A54" s="320" t="s">
        <v>409</v>
      </c>
      <c r="B54" s="140" t="s">
        <v>279</v>
      </c>
      <c r="C54" s="387" t="s">
        <v>201</v>
      </c>
      <c r="D54" s="387" t="s">
        <v>254</v>
      </c>
      <c r="E54" s="387" t="s">
        <v>187</v>
      </c>
      <c r="F54" s="388">
        <f>F55</f>
        <v>0</v>
      </c>
      <c r="G54" s="388">
        <f>G55</f>
        <v>0</v>
      </c>
    </row>
    <row r="55" spans="1:7" ht="90" hidden="1" customHeight="1" x14ac:dyDescent="0.25">
      <c r="A55" s="320" t="s">
        <v>256</v>
      </c>
      <c r="B55" s="140" t="s">
        <v>279</v>
      </c>
      <c r="C55" s="387" t="s">
        <v>201</v>
      </c>
      <c r="D55" s="387" t="s">
        <v>254</v>
      </c>
      <c r="E55" s="140">
        <v>244</v>
      </c>
      <c r="F55" s="388">
        <v>0</v>
      </c>
      <c r="G55" s="388">
        <v>0</v>
      </c>
    </row>
    <row r="56" spans="1:7" ht="31.5" x14ac:dyDescent="0.25">
      <c r="A56" s="312" t="s">
        <v>183</v>
      </c>
      <c r="B56" s="134" t="s">
        <v>186</v>
      </c>
      <c r="C56" s="134" t="s">
        <v>184</v>
      </c>
      <c r="D56" s="134" t="s">
        <v>185</v>
      </c>
      <c r="E56" s="134" t="s">
        <v>187</v>
      </c>
      <c r="F56" s="389">
        <f>F57+F64+F75+F81</f>
        <v>1116.0000000000002</v>
      </c>
      <c r="G56" s="389">
        <f>G57+G64+G75+G81</f>
        <v>1115.8</v>
      </c>
    </row>
    <row r="57" spans="1:7" ht="47.25" x14ac:dyDescent="0.25">
      <c r="A57" s="316" t="s">
        <v>188</v>
      </c>
      <c r="B57" s="134" t="s">
        <v>186</v>
      </c>
      <c r="C57" s="134" t="s">
        <v>184</v>
      </c>
      <c r="D57" s="134" t="s">
        <v>189</v>
      </c>
      <c r="E57" s="134" t="s">
        <v>187</v>
      </c>
      <c r="F57" s="355">
        <f t="shared" ref="F57:G59" si="3">F58</f>
        <v>445.6</v>
      </c>
      <c r="G57" s="355">
        <f t="shared" si="3"/>
        <v>440</v>
      </c>
    </row>
    <row r="58" spans="1:7" ht="47.25" x14ac:dyDescent="0.25">
      <c r="A58" s="320" t="s">
        <v>190</v>
      </c>
      <c r="B58" s="342" t="s">
        <v>191</v>
      </c>
      <c r="C58" s="139" t="s">
        <v>184</v>
      </c>
      <c r="D58" s="139" t="s">
        <v>189</v>
      </c>
      <c r="E58" s="139" t="s">
        <v>187</v>
      </c>
      <c r="F58" s="356">
        <f t="shared" si="3"/>
        <v>445.6</v>
      </c>
      <c r="G58" s="356">
        <f t="shared" si="3"/>
        <v>440</v>
      </c>
    </row>
    <row r="59" spans="1:7" ht="31.5" x14ac:dyDescent="0.25">
      <c r="A59" s="320" t="s">
        <v>192</v>
      </c>
      <c r="B59" s="342" t="s">
        <v>193</v>
      </c>
      <c r="C59" s="139" t="s">
        <v>184</v>
      </c>
      <c r="D59" s="139" t="s">
        <v>189</v>
      </c>
      <c r="E59" s="139" t="s">
        <v>187</v>
      </c>
      <c r="F59" s="356">
        <f t="shared" si="3"/>
        <v>445.6</v>
      </c>
      <c r="G59" s="356">
        <f t="shared" si="3"/>
        <v>440</v>
      </c>
    </row>
    <row r="60" spans="1:7" ht="47.25" x14ac:dyDescent="0.25">
      <c r="A60" s="393" t="s">
        <v>194</v>
      </c>
      <c r="B60" s="342" t="s">
        <v>195</v>
      </c>
      <c r="C60" s="139" t="s">
        <v>184</v>
      </c>
      <c r="D60" s="139" t="s">
        <v>189</v>
      </c>
      <c r="E60" s="139" t="s">
        <v>187</v>
      </c>
      <c r="F60" s="356">
        <f>F62+F63</f>
        <v>445.6</v>
      </c>
      <c r="G60" s="356">
        <f>G62+G63</f>
        <v>440</v>
      </c>
    </row>
    <row r="61" spans="1:7" ht="47.25" x14ac:dyDescent="0.25">
      <c r="A61" s="393" t="s">
        <v>196</v>
      </c>
      <c r="B61" s="394" t="s">
        <v>195</v>
      </c>
      <c r="C61" s="386" t="s">
        <v>184</v>
      </c>
      <c r="D61" s="386" t="s">
        <v>189</v>
      </c>
      <c r="E61" s="139" t="s">
        <v>197</v>
      </c>
      <c r="F61" s="356">
        <f>F62+F63</f>
        <v>445.6</v>
      </c>
      <c r="G61" s="356">
        <f>G62+G63</f>
        <v>440</v>
      </c>
    </row>
    <row r="62" spans="1:7" ht="47.25" x14ac:dyDescent="0.25">
      <c r="A62" s="393" t="s">
        <v>198</v>
      </c>
      <c r="B62" s="342" t="s">
        <v>195</v>
      </c>
      <c r="C62" s="139" t="s">
        <v>184</v>
      </c>
      <c r="D62" s="139" t="s">
        <v>189</v>
      </c>
      <c r="E62" s="140">
        <v>121</v>
      </c>
      <c r="F62" s="356">
        <f>прил.9!G13</f>
        <v>350</v>
      </c>
      <c r="G62" s="356">
        <f>прил.9!H13</f>
        <v>350</v>
      </c>
    </row>
    <row r="63" spans="1:7" ht="94.5" x14ac:dyDescent="0.25">
      <c r="A63" s="393" t="s">
        <v>199</v>
      </c>
      <c r="B63" s="342" t="s">
        <v>195</v>
      </c>
      <c r="C63" s="139" t="s">
        <v>184</v>
      </c>
      <c r="D63" s="139" t="s">
        <v>189</v>
      </c>
      <c r="E63" s="140">
        <v>129</v>
      </c>
      <c r="F63" s="356">
        <f>прил.9!G14</f>
        <v>95.6</v>
      </c>
      <c r="G63" s="356">
        <f>прил.9!H14</f>
        <v>90</v>
      </c>
    </row>
    <row r="64" spans="1:7" ht="94.5" x14ac:dyDescent="0.25">
      <c r="A64" s="316" t="s">
        <v>200</v>
      </c>
      <c r="B64" s="351" t="s">
        <v>186</v>
      </c>
      <c r="C64" s="134" t="s">
        <v>184</v>
      </c>
      <c r="D64" s="134" t="s">
        <v>201</v>
      </c>
      <c r="E64" s="134" t="s">
        <v>187</v>
      </c>
      <c r="F64" s="355">
        <f>F65</f>
        <v>647.70000000000005</v>
      </c>
      <c r="G64" s="355">
        <f>G65</f>
        <v>653</v>
      </c>
    </row>
    <row r="65" spans="1:7" ht="31.5" x14ac:dyDescent="0.25">
      <c r="A65" s="320" t="s">
        <v>202</v>
      </c>
      <c r="B65" s="342" t="s">
        <v>191</v>
      </c>
      <c r="C65" s="139" t="s">
        <v>184</v>
      </c>
      <c r="D65" s="139" t="s">
        <v>201</v>
      </c>
      <c r="E65" s="139" t="s">
        <v>187</v>
      </c>
      <c r="F65" s="356">
        <f>F66</f>
        <v>647.70000000000005</v>
      </c>
      <c r="G65" s="356">
        <f>G66</f>
        <v>653</v>
      </c>
    </row>
    <row r="66" spans="1:7" ht="15.75" x14ac:dyDescent="0.25">
      <c r="A66" s="320" t="s">
        <v>203</v>
      </c>
      <c r="B66" s="342" t="s">
        <v>204</v>
      </c>
      <c r="C66" s="139" t="s">
        <v>184</v>
      </c>
      <c r="D66" s="139" t="s">
        <v>201</v>
      </c>
      <c r="E66" s="139" t="s">
        <v>187</v>
      </c>
      <c r="F66" s="356">
        <f>F67+F71</f>
        <v>647.70000000000005</v>
      </c>
      <c r="G66" s="356">
        <f>G67+G71</f>
        <v>653</v>
      </c>
    </row>
    <row r="67" spans="1:7" ht="47.25" x14ac:dyDescent="0.25">
      <c r="A67" s="320" t="s">
        <v>205</v>
      </c>
      <c r="B67" s="342" t="s">
        <v>206</v>
      </c>
      <c r="C67" s="139" t="s">
        <v>184</v>
      </c>
      <c r="D67" s="139" t="s">
        <v>201</v>
      </c>
      <c r="E67" s="139" t="s">
        <v>187</v>
      </c>
      <c r="F67" s="356">
        <f>F68</f>
        <v>449.4</v>
      </c>
      <c r="G67" s="356">
        <f>G68</f>
        <v>443.8</v>
      </c>
    </row>
    <row r="68" spans="1:7" ht="47.25" x14ac:dyDescent="0.25">
      <c r="A68" s="320" t="s">
        <v>196</v>
      </c>
      <c r="B68" s="342" t="s">
        <v>206</v>
      </c>
      <c r="C68" s="139" t="s">
        <v>184</v>
      </c>
      <c r="D68" s="139" t="s">
        <v>201</v>
      </c>
      <c r="E68" s="139" t="s">
        <v>197</v>
      </c>
      <c r="F68" s="356">
        <f>F69+F70</f>
        <v>449.4</v>
      </c>
      <c r="G68" s="356">
        <f>G69+G70</f>
        <v>443.8</v>
      </c>
    </row>
    <row r="69" spans="1:7" ht="47.25" x14ac:dyDescent="0.25">
      <c r="A69" s="343" t="s">
        <v>198</v>
      </c>
      <c r="B69" s="342" t="s">
        <v>206</v>
      </c>
      <c r="C69" s="139" t="s">
        <v>184</v>
      </c>
      <c r="D69" s="139" t="s">
        <v>201</v>
      </c>
      <c r="E69" s="387">
        <v>121</v>
      </c>
      <c r="F69" s="356">
        <f>прил.9!G20</f>
        <v>351.4</v>
      </c>
      <c r="G69" s="356">
        <f>прил.9!H20</f>
        <v>344.8</v>
      </c>
    </row>
    <row r="70" spans="1:7" ht="94.5" x14ac:dyDescent="0.25">
      <c r="A70" s="343" t="s">
        <v>199</v>
      </c>
      <c r="B70" s="342" t="s">
        <v>208</v>
      </c>
      <c r="C70" s="139" t="s">
        <v>184</v>
      </c>
      <c r="D70" s="139" t="s">
        <v>201</v>
      </c>
      <c r="E70" s="387">
        <v>129</v>
      </c>
      <c r="F70" s="356">
        <f>прил.9!G21</f>
        <v>98</v>
      </c>
      <c r="G70" s="356">
        <f>прил.9!H21</f>
        <v>99</v>
      </c>
    </row>
    <row r="71" spans="1:7" ht="31.5" x14ac:dyDescent="0.25">
      <c r="A71" s="395" t="s">
        <v>207</v>
      </c>
      <c r="B71" s="342" t="s">
        <v>208</v>
      </c>
      <c r="C71" s="139" t="s">
        <v>184</v>
      </c>
      <c r="D71" s="139" t="s">
        <v>201</v>
      </c>
      <c r="E71" s="387" t="s">
        <v>187</v>
      </c>
      <c r="F71" s="356">
        <f>прил.9!G22</f>
        <v>198.3</v>
      </c>
      <c r="G71" s="356">
        <f>G72+G73+G74</f>
        <v>209.2</v>
      </c>
    </row>
    <row r="72" spans="1:7" ht="47.25" x14ac:dyDescent="0.25">
      <c r="A72" s="320" t="s">
        <v>209</v>
      </c>
      <c r="B72" s="342" t="s">
        <v>208</v>
      </c>
      <c r="C72" s="139" t="s">
        <v>184</v>
      </c>
      <c r="D72" s="139" t="s">
        <v>201</v>
      </c>
      <c r="E72" s="387">
        <v>244</v>
      </c>
      <c r="F72" s="356">
        <f>прил.9!G23</f>
        <v>196.8</v>
      </c>
      <c r="G72" s="356">
        <f>прил.9!H23</f>
        <v>207.7</v>
      </c>
    </row>
    <row r="73" spans="1:7" ht="31.5" x14ac:dyDescent="0.25">
      <c r="A73" s="396" t="s">
        <v>210</v>
      </c>
      <c r="B73" s="342" t="s">
        <v>208</v>
      </c>
      <c r="C73" s="139" t="s">
        <v>184</v>
      </c>
      <c r="D73" s="139" t="s">
        <v>201</v>
      </c>
      <c r="E73" s="387">
        <v>851</v>
      </c>
      <c r="F73" s="356">
        <f>прил.9!G24</f>
        <v>1.5</v>
      </c>
      <c r="G73" s="356">
        <f>прил.9!H24</f>
        <v>1.5</v>
      </c>
    </row>
    <row r="74" spans="1:7" ht="31.5" x14ac:dyDescent="0.25">
      <c r="A74" s="396" t="s">
        <v>211</v>
      </c>
      <c r="B74" s="342" t="s">
        <v>208</v>
      </c>
      <c r="C74" s="139" t="s">
        <v>184</v>
      </c>
      <c r="D74" s="139" t="s">
        <v>201</v>
      </c>
      <c r="E74" s="387">
        <v>852</v>
      </c>
      <c r="F74" s="356">
        <v>0</v>
      </c>
      <c r="G74" s="356">
        <v>0</v>
      </c>
    </row>
    <row r="75" spans="1:7" ht="15.75" x14ac:dyDescent="0.25">
      <c r="A75" s="99" t="s">
        <v>231</v>
      </c>
      <c r="B75" s="129"/>
      <c r="C75" s="100" t="s">
        <v>184</v>
      </c>
      <c r="D75" s="100" t="s">
        <v>232</v>
      </c>
      <c r="E75" s="106"/>
      <c r="F75" s="355">
        <f t="shared" ref="F75:G79" si="4">F76</f>
        <v>22.7</v>
      </c>
      <c r="G75" s="355">
        <f t="shared" si="4"/>
        <v>22.8</v>
      </c>
    </row>
    <row r="76" spans="1:7" ht="15.75" x14ac:dyDescent="0.25">
      <c r="A76" s="128" t="s">
        <v>233</v>
      </c>
      <c r="B76" s="130">
        <v>9900000000</v>
      </c>
      <c r="C76" s="106" t="s">
        <v>184</v>
      </c>
      <c r="D76" s="106" t="s">
        <v>232</v>
      </c>
      <c r="E76" s="100"/>
      <c r="F76" s="356">
        <f t="shared" si="4"/>
        <v>22.7</v>
      </c>
      <c r="G76" s="356">
        <f t="shared" si="4"/>
        <v>22.8</v>
      </c>
    </row>
    <row r="77" spans="1:7" ht="47.25" x14ac:dyDescent="0.25">
      <c r="A77" s="128" t="s">
        <v>234</v>
      </c>
      <c r="B77" s="129" t="s">
        <v>235</v>
      </c>
      <c r="C77" s="106" t="s">
        <v>184</v>
      </c>
      <c r="D77" s="106" t="s">
        <v>232</v>
      </c>
      <c r="E77" s="106"/>
      <c r="F77" s="356">
        <f t="shared" si="4"/>
        <v>22.7</v>
      </c>
      <c r="G77" s="356">
        <f t="shared" si="4"/>
        <v>22.8</v>
      </c>
    </row>
    <row r="78" spans="1:7" ht="47.25" x14ac:dyDescent="0.25">
      <c r="A78" s="128" t="s">
        <v>236</v>
      </c>
      <c r="B78" s="129" t="s">
        <v>237</v>
      </c>
      <c r="C78" s="106" t="s">
        <v>184</v>
      </c>
      <c r="D78" s="106" t="s">
        <v>232</v>
      </c>
      <c r="E78" s="106"/>
      <c r="F78" s="356">
        <f t="shared" si="4"/>
        <v>22.7</v>
      </c>
      <c r="G78" s="356">
        <f t="shared" si="4"/>
        <v>22.8</v>
      </c>
    </row>
    <row r="79" spans="1:7" ht="15.75" x14ac:dyDescent="0.25">
      <c r="A79" s="128" t="s">
        <v>238</v>
      </c>
      <c r="B79" s="129" t="s">
        <v>237</v>
      </c>
      <c r="C79" s="106" t="s">
        <v>184</v>
      </c>
      <c r="D79" s="106" t="s">
        <v>232</v>
      </c>
      <c r="E79" s="106" t="s">
        <v>239</v>
      </c>
      <c r="F79" s="356">
        <f t="shared" si="4"/>
        <v>22.7</v>
      </c>
      <c r="G79" s="356">
        <f t="shared" si="4"/>
        <v>22.8</v>
      </c>
    </row>
    <row r="80" spans="1:7" ht="15.75" x14ac:dyDescent="0.25">
      <c r="A80" s="128" t="s">
        <v>240</v>
      </c>
      <c r="B80" s="129" t="s">
        <v>237</v>
      </c>
      <c r="C80" s="106" t="s">
        <v>184</v>
      </c>
      <c r="D80" s="106" t="s">
        <v>232</v>
      </c>
      <c r="E80" s="106" t="s">
        <v>241</v>
      </c>
      <c r="F80" s="356">
        <f>прил.9!G40</f>
        <v>22.7</v>
      </c>
      <c r="G80" s="356">
        <f>прил.9!H40</f>
        <v>22.8</v>
      </c>
    </row>
    <row r="81" spans="1:9" ht="31.5" x14ac:dyDescent="0.25">
      <c r="A81" s="103" t="s">
        <v>218</v>
      </c>
      <c r="B81" s="190" t="s">
        <v>186</v>
      </c>
      <c r="C81" s="100" t="s">
        <v>184</v>
      </c>
      <c r="D81" s="100" t="s">
        <v>219</v>
      </c>
      <c r="E81" s="100" t="s">
        <v>187</v>
      </c>
      <c r="F81" s="355">
        <f t="shared" ref="F81:G85" si="5">F82</f>
        <v>0</v>
      </c>
      <c r="G81" s="355">
        <f t="shared" si="5"/>
        <v>0</v>
      </c>
    </row>
    <row r="82" spans="1:9" ht="96" customHeight="1" x14ac:dyDescent="0.25">
      <c r="A82" s="125" t="s">
        <v>410</v>
      </c>
      <c r="B82" s="190" t="s">
        <v>221</v>
      </c>
      <c r="C82" s="100" t="s">
        <v>184</v>
      </c>
      <c r="D82" s="100" t="s">
        <v>219</v>
      </c>
      <c r="E82" s="100" t="s">
        <v>222</v>
      </c>
      <c r="F82" s="355">
        <f t="shared" si="5"/>
        <v>0</v>
      </c>
      <c r="G82" s="355">
        <f t="shared" si="5"/>
        <v>0</v>
      </c>
    </row>
    <row r="83" spans="1:9" ht="157.5" x14ac:dyDescent="0.25">
      <c r="A83" s="116" t="s">
        <v>387</v>
      </c>
      <c r="B83" s="129" t="s">
        <v>224</v>
      </c>
      <c r="C83" s="106" t="s">
        <v>184</v>
      </c>
      <c r="D83" s="106" t="s">
        <v>219</v>
      </c>
      <c r="E83" s="106" t="s">
        <v>222</v>
      </c>
      <c r="F83" s="356">
        <f t="shared" si="5"/>
        <v>0</v>
      </c>
      <c r="G83" s="356">
        <f t="shared" si="5"/>
        <v>0</v>
      </c>
    </row>
    <row r="84" spans="1:9" ht="47.25" x14ac:dyDescent="0.25">
      <c r="A84" s="105" t="s">
        <v>225</v>
      </c>
      <c r="B84" s="129" t="s">
        <v>226</v>
      </c>
      <c r="C84" s="106" t="s">
        <v>184</v>
      </c>
      <c r="D84" s="106" t="s">
        <v>219</v>
      </c>
      <c r="E84" s="106" t="s">
        <v>187</v>
      </c>
      <c r="F84" s="356">
        <f t="shared" si="5"/>
        <v>0</v>
      </c>
      <c r="G84" s="356">
        <f t="shared" si="5"/>
        <v>0</v>
      </c>
    </row>
    <row r="85" spans="1:9" ht="47.25" x14ac:dyDescent="0.25">
      <c r="A85" s="105" t="s">
        <v>227</v>
      </c>
      <c r="B85" s="129" t="s">
        <v>228</v>
      </c>
      <c r="C85" s="106" t="s">
        <v>184</v>
      </c>
      <c r="D85" s="106" t="s">
        <v>219</v>
      </c>
      <c r="E85" s="106" t="s">
        <v>187</v>
      </c>
      <c r="F85" s="356">
        <f t="shared" si="5"/>
        <v>0</v>
      </c>
      <c r="G85" s="356">
        <f t="shared" si="5"/>
        <v>0</v>
      </c>
    </row>
    <row r="86" spans="1:9" ht="63" x14ac:dyDescent="0.25">
      <c r="A86" s="105" t="s">
        <v>229</v>
      </c>
      <c r="B86" s="129" t="s">
        <v>228</v>
      </c>
      <c r="C86" s="106" t="s">
        <v>184</v>
      </c>
      <c r="D86" s="106" t="s">
        <v>219</v>
      </c>
      <c r="E86" s="106" t="s">
        <v>230</v>
      </c>
      <c r="F86" s="356">
        <f>прил.9!G34</f>
        <v>0</v>
      </c>
      <c r="G86" s="356">
        <f>прил.9!H34</f>
        <v>0</v>
      </c>
    </row>
    <row r="87" spans="1:9" ht="15.75" x14ac:dyDescent="0.25">
      <c r="A87" s="340" t="s">
        <v>242</v>
      </c>
      <c r="B87" s="15" t="s">
        <v>243</v>
      </c>
      <c r="C87" s="134" t="s">
        <v>189</v>
      </c>
      <c r="D87" s="134" t="s">
        <v>185</v>
      </c>
      <c r="E87" s="357" t="s">
        <v>187</v>
      </c>
      <c r="F87" s="385">
        <f t="shared" ref="F87:G90" si="6">F88</f>
        <v>152.5</v>
      </c>
      <c r="G87" s="385">
        <f t="shared" si="6"/>
        <v>166.5</v>
      </c>
    </row>
    <row r="88" spans="1:9" ht="31.5" x14ac:dyDescent="0.25">
      <c r="A88" s="341" t="s">
        <v>244</v>
      </c>
      <c r="B88" s="12" t="s">
        <v>186</v>
      </c>
      <c r="C88" s="139" t="s">
        <v>189</v>
      </c>
      <c r="D88" s="139" t="s">
        <v>245</v>
      </c>
      <c r="E88" s="352" t="s">
        <v>187</v>
      </c>
      <c r="F88" s="388">
        <f t="shared" si="6"/>
        <v>152.5</v>
      </c>
      <c r="G88" s="388">
        <f t="shared" si="6"/>
        <v>166.5</v>
      </c>
    </row>
    <row r="89" spans="1:9" ht="15.75" x14ac:dyDescent="0.25">
      <c r="A89" s="341" t="s">
        <v>246</v>
      </c>
      <c r="B89" s="12" t="s">
        <v>247</v>
      </c>
      <c r="C89" s="139" t="s">
        <v>189</v>
      </c>
      <c r="D89" s="139" t="s">
        <v>245</v>
      </c>
      <c r="E89" s="352" t="s">
        <v>187</v>
      </c>
      <c r="F89" s="388">
        <f t="shared" si="6"/>
        <v>152.5</v>
      </c>
      <c r="G89" s="388">
        <f t="shared" si="6"/>
        <v>166.5</v>
      </c>
    </row>
    <row r="90" spans="1:9" ht="31.5" x14ac:dyDescent="0.25">
      <c r="A90" s="341" t="s">
        <v>248</v>
      </c>
      <c r="B90" s="12" t="s">
        <v>249</v>
      </c>
      <c r="C90" s="139" t="s">
        <v>189</v>
      </c>
      <c r="D90" s="139" t="s">
        <v>245</v>
      </c>
      <c r="E90" s="352" t="s">
        <v>187</v>
      </c>
      <c r="F90" s="388">
        <f t="shared" si="6"/>
        <v>152.5</v>
      </c>
      <c r="G90" s="388">
        <f t="shared" si="6"/>
        <v>166.5</v>
      </c>
    </row>
    <row r="91" spans="1:9" ht="63" x14ac:dyDescent="0.25">
      <c r="A91" s="341" t="s">
        <v>250</v>
      </c>
      <c r="B91" s="12" t="s">
        <v>251</v>
      </c>
      <c r="C91" s="139" t="s">
        <v>189</v>
      </c>
      <c r="D91" s="139" t="s">
        <v>245</v>
      </c>
      <c r="E91" s="352" t="s">
        <v>187</v>
      </c>
      <c r="F91" s="388">
        <f>F92+F95</f>
        <v>152.5</v>
      </c>
      <c r="G91" s="388">
        <f>G92+G95</f>
        <v>166.5</v>
      </c>
    </row>
    <row r="92" spans="1:9" ht="47.25" x14ac:dyDescent="0.25">
      <c r="A92" s="320" t="s">
        <v>196</v>
      </c>
      <c r="B92" s="12" t="s">
        <v>251</v>
      </c>
      <c r="C92" s="139" t="s">
        <v>189</v>
      </c>
      <c r="D92" s="139" t="s">
        <v>245</v>
      </c>
      <c r="E92" s="352" t="s">
        <v>197</v>
      </c>
      <c r="F92" s="388">
        <f>F93+F94</f>
        <v>123.7</v>
      </c>
      <c r="G92" s="388">
        <f>G93+G94</f>
        <v>123.7</v>
      </c>
    </row>
    <row r="93" spans="1:9" ht="47.25" x14ac:dyDescent="0.25">
      <c r="A93" s="341" t="s">
        <v>252</v>
      </c>
      <c r="B93" s="12" t="s">
        <v>251</v>
      </c>
      <c r="C93" s="139" t="s">
        <v>189</v>
      </c>
      <c r="D93" s="139" t="s">
        <v>245</v>
      </c>
      <c r="E93" s="12">
        <v>121</v>
      </c>
      <c r="F93" s="388">
        <f>прил.9!G47</f>
        <v>95</v>
      </c>
      <c r="G93" s="388">
        <f>прил.9!H47</f>
        <v>95</v>
      </c>
    </row>
    <row r="94" spans="1:9" ht="94.5" x14ac:dyDescent="0.25">
      <c r="A94" s="341" t="s">
        <v>199</v>
      </c>
      <c r="B94" s="12" t="s">
        <v>251</v>
      </c>
      <c r="C94" s="139" t="s">
        <v>189</v>
      </c>
      <c r="D94" s="139" t="s">
        <v>245</v>
      </c>
      <c r="E94" s="12">
        <v>129</v>
      </c>
      <c r="F94" s="388">
        <f>прил.9!G48</f>
        <v>28.7</v>
      </c>
      <c r="G94" s="388">
        <f>прил.9!H48</f>
        <v>28.7</v>
      </c>
    </row>
    <row r="95" spans="1:9" ht="47.25" x14ac:dyDescent="0.25">
      <c r="A95" s="341" t="s">
        <v>209</v>
      </c>
      <c r="B95" s="12" t="s">
        <v>251</v>
      </c>
      <c r="C95" s="139" t="s">
        <v>189</v>
      </c>
      <c r="D95" s="139" t="s">
        <v>245</v>
      </c>
      <c r="E95" s="12">
        <v>244</v>
      </c>
      <c r="F95" s="388">
        <f>прил.9!G49</f>
        <v>28.8</v>
      </c>
      <c r="G95" s="388">
        <f>прил.9!H49</f>
        <v>42.8</v>
      </c>
    </row>
    <row r="96" spans="1:9" s="84" customFormat="1" ht="52.9" customHeight="1" x14ac:dyDescent="0.25">
      <c r="A96" s="103" t="s">
        <v>370</v>
      </c>
      <c r="B96" s="124" t="s">
        <v>186</v>
      </c>
      <c r="C96" s="100" t="s">
        <v>245</v>
      </c>
      <c r="D96" s="100" t="s">
        <v>185</v>
      </c>
      <c r="E96" s="124">
        <v>0</v>
      </c>
      <c r="F96" s="397" t="str">
        <f t="shared" ref="F96:G98" si="7">F97</f>
        <v>15,0</v>
      </c>
      <c r="G96" s="397">
        <f t="shared" si="7"/>
        <v>15</v>
      </c>
      <c r="H96" s="398"/>
      <c r="I96" s="271"/>
    </row>
    <row r="97" spans="1:10" s="84" customFormat="1" ht="63" x14ac:dyDescent="0.25">
      <c r="A97" s="105" t="s">
        <v>371</v>
      </c>
      <c r="B97" s="110" t="s">
        <v>186</v>
      </c>
      <c r="C97" s="106" t="s">
        <v>245</v>
      </c>
      <c r="D97" s="106" t="s">
        <v>254</v>
      </c>
      <c r="E97" s="110">
        <v>0</v>
      </c>
      <c r="F97" s="399" t="str">
        <f t="shared" si="7"/>
        <v>15,0</v>
      </c>
      <c r="G97" s="400">
        <f t="shared" si="7"/>
        <v>15</v>
      </c>
      <c r="H97" s="401"/>
      <c r="I97" s="273"/>
      <c r="J97" s="197"/>
    </row>
    <row r="98" spans="1:10" s="84" customFormat="1" ht="78.75" x14ac:dyDescent="0.25">
      <c r="A98" s="105" t="s">
        <v>372</v>
      </c>
      <c r="B98" s="110" t="s">
        <v>373</v>
      </c>
      <c r="C98" s="106" t="s">
        <v>245</v>
      </c>
      <c r="D98" s="106" t="s">
        <v>254</v>
      </c>
      <c r="E98" s="110">
        <v>0</v>
      </c>
      <c r="F98" s="399" t="str">
        <f t="shared" si="7"/>
        <v>15,0</v>
      </c>
      <c r="G98" s="400">
        <f t="shared" si="7"/>
        <v>15</v>
      </c>
      <c r="H98" s="402"/>
      <c r="I98" s="275"/>
      <c r="J98" s="197"/>
    </row>
    <row r="99" spans="1:10" s="84" customFormat="1" ht="63" x14ac:dyDescent="0.25">
      <c r="A99" s="105" t="s">
        <v>256</v>
      </c>
      <c r="B99" s="110" t="s">
        <v>373</v>
      </c>
      <c r="C99" s="106" t="s">
        <v>245</v>
      </c>
      <c r="D99" s="106" t="s">
        <v>254</v>
      </c>
      <c r="E99" s="110">
        <v>244</v>
      </c>
      <c r="F99" s="106" t="s">
        <v>411</v>
      </c>
      <c r="G99" s="189">
        <f>15</f>
        <v>15</v>
      </c>
      <c r="H99" s="219"/>
      <c r="I99" s="269"/>
      <c r="J99" s="197"/>
    </row>
    <row r="100" spans="1:10" ht="141.75" x14ac:dyDescent="0.25">
      <c r="A100" s="132" t="s">
        <v>257</v>
      </c>
      <c r="B100" s="135" t="s">
        <v>259</v>
      </c>
      <c r="C100" s="133" t="s">
        <v>245</v>
      </c>
      <c r="D100" s="134" t="s">
        <v>258</v>
      </c>
      <c r="E100" s="136" t="s">
        <v>187</v>
      </c>
      <c r="F100" s="101">
        <f>F101+G111</f>
        <v>5</v>
      </c>
      <c r="G100" s="101">
        <f>G101+H111</f>
        <v>5</v>
      </c>
    </row>
    <row r="101" spans="1:10" ht="141.75" x14ac:dyDescent="0.25">
      <c r="A101" s="137" t="s">
        <v>260</v>
      </c>
      <c r="B101" s="140" t="s">
        <v>261</v>
      </c>
      <c r="C101" s="138" t="s">
        <v>245</v>
      </c>
      <c r="D101" s="139" t="s">
        <v>258</v>
      </c>
      <c r="E101" s="141" t="s">
        <v>187</v>
      </c>
      <c r="F101" s="127">
        <f t="shared" ref="F101:G103" si="8">F102</f>
        <v>5</v>
      </c>
      <c r="G101" s="127">
        <f t="shared" si="8"/>
        <v>5</v>
      </c>
    </row>
    <row r="102" spans="1:10" ht="110.25" x14ac:dyDescent="0.25">
      <c r="A102" s="137" t="s">
        <v>262</v>
      </c>
      <c r="B102" s="140" t="s">
        <v>263</v>
      </c>
      <c r="C102" s="138" t="s">
        <v>245</v>
      </c>
      <c r="D102" s="139" t="s">
        <v>258</v>
      </c>
      <c r="E102" s="141" t="s">
        <v>187</v>
      </c>
      <c r="F102" s="127">
        <f t="shared" si="8"/>
        <v>5</v>
      </c>
      <c r="G102" s="127">
        <f t="shared" si="8"/>
        <v>5</v>
      </c>
    </row>
    <row r="103" spans="1:10" ht="47.25" x14ac:dyDescent="0.25">
      <c r="A103" s="137" t="s">
        <v>264</v>
      </c>
      <c r="B103" s="140" t="s">
        <v>263</v>
      </c>
      <c r="C103" s="138" t="s">
        <v>245</v>
      </c>
      <c r="D103" s="139" t="s">
        <v>258</v>
      </c>
      <c r="E103" s="141" t="s">
        <v>265</v>
      </c>
      <c r="F103" s="403">
        <f t="shared" si="8"/>
        <v>5</v>
      </c>
      <c r="G103" s="403">
        <f t="shared" si="8"/>
        <v>5</v>
      </c>
    </row>
    <row r="104" spans="1:10" ht="63" hidden="1" x14ac:dyDescent="0.25">
      <c r="A104" s="137" t="s">
        <v>266</v>
      </c>
      <c r="B104" s="140" t="s">
        <v>263</v>
      </c>
      <c r="C104" s="138" t="s">
        <v>245</v>
      </c>
      <c r="D104" s="139" t="s">
        <v>258</v>
      </c>
      <c r="E104" s="141" t="s">
        <v>267</v>
      </c>
      <c r="F104" s="403">
        <f>прил.9!G62</f>
        <v>5</v>
      </c>
      <c r="G104" s="403">
        <f>прил.9!H62</f>
        <v>5</v>
      </c>
    </row>
    <row r="105" spans="1:10" ht="15.75" x14ac:dyDescent="0.25">
      <c r="A105" s="404" t="s">
        <v>268</v>
      </c>
      <c r="B105" s="15" t="s">
        <v>186</v>
      </c>
      <c r="C105" s="134" t="s">
        <v>201</v>
      </c>
      <c r="D105" s="134" t="s">
        <v>185</v>
      </c>
      <c r="E105" s="134" t="s">
        <v>187</v>
      </c>
      <c r="F105" s="389">
        <v>0</v>
      </c>
      <c r="G105" s="389">
        <f>G106</f>
        <v>0</v>
      </c>
    </row>
    <row r="106" spans="1:10" ht="31.5" hidden="1" x14ac:dyDescent="0.25">
      <c r="A106" s="340" t="s">
        <v>282</v>
      </c>
      <c r="B106" s="405" t="s">
        <v>186</v>
      </c>
      <c r="C106" s="384" t="s">
        <v>201</v>
      </c>
      <c r="D106" s="384">
        <v>12</v>
      </c>
      <c r="E106" s="384" t="s">
        <v>187</v>
      </c>
      <c r="F106" s="355">
        <f>F107</f>
        <v>0</v>
      </c>
      <c r="G106" s="355">
        <f>G107</f>
        <v>0</v>
      </c>
    </row>
    <row r="107" spans="1:10" ht="31.5" hidden="1" x14ac:dyDescent="0.25">
      <c r="A107" s="320" t="s">
        <v>346</v>
      </c>
      <c r="B107" s="140" t="s">
        <v>235</v>
      </c>
      <c r="C107" s="387" t="s">
        <v>201</v>
      </c>
      <c r="D107" s="387">
        <v>12</v>
      </c>
      <c r="E107" s="387" t="s">
        <v>187</v>
      </c>
      <c r="F107" s="356">
        <f>F108</f>
        <v>0</v>
      </c>
      <c r="G107" s="356">
        <f>G108</f>
        <v>0</v>
      </c>
    </row>
    <row r="108" spans="1:10" ht="15.75" hidden="1" x14ac:dyDescent="0.25">
      <c r="A108" s="341" t="s">
        <v>284</v>
      </c>
      <c r="B108" s="140" t="s">
        <v>214</v>
      </c>
      <c r="C108" s="387" t="s">
        <v>201</v>
      </c>
      <c r="D108" s="387">
        <v>12</v>
      </c>
      <c r="E108" s="387" t="s">
        <v>187</v>
      </c>
      <c r="F108" s="356">
        <f>F109</f>
        <v>0</v>
      </c>
      <c r="G108" s="356">
        <f>G109</f>
        <v>0</v>
      </c>
    </row>
    <row r="109" spans="1:10" ht="15.75" hidden="1" x14ac:dyDescent="0.25">
      <c r="A109" s="320" t="s">
        <v>285</v>
      </c>
      <c r="B109" s="76" t="s">
        <v>286</v>
      </c>
      <c r="C109" s="387" t="s">
        <v>201</v>
      </c>
      <c r="D109" s="387">
        <v>12</v>
      </c>
      <c r="E109" s="387" t="s">
        <v>187</v>
      </c>
      <c r="F109" s="356">
        <f>F110</f>
        <v>0</v>
      </c>
      <c r="G109" s="356">
        <f>G110</f>
        <v>0</v>
      </c>
    </row>
    <row r="110" spans="1:10" ht="63" hidden="1" x14ac:dyDescent="0.25">
      <c r="A110" s="320" t="s">
        <v>256</v>
      </c>
      <c r="B110" s="140" t="s">
        <v>287</v>
      </c>
      <c r="C110" s="387" t="s">
        <v>201</v>
      </c>
      <c r="D110" s="387">
        <v>12</v>
      </c>
      <c r="E110" s="140">
        <v>244</v>
      </c>
      <c r="F110" s="356">
        <v>0</v>
      </c>
      <c r="G110" s="356">
        <v>0</v>
      </c>
    </row>
    <row r="111" spans="1:10" ht="15.75" hidden="1" x14ac:dyDescent="0.25">
      <c r="A111" s="316" t="s">
        <v>290</v>
      </c>
      <c r="B111" s="135" t="s">
        <v>186</v>
      </c>
      <c r="C111" s="384" t="s">
        <v>289</v>
      </c>
      <c r="D111" s="384" t="s">
        <v>189</v>
      </c>
      <c r="E111" s="384" t="s">
        <v>187</v>
      </c>
      <c r="F111" s="355">
        <f t="shared" ref="F111:G114" si="9">F112</f>
        <v>0</v>
      </c>
      <c r="G111" s="355">
        <f t="shared" si="9"/>
        <v>0</v>
      </c>
    </row>
    <row r="112" spans="1:10" ht="110.25" hidden="1" x14ac:dyDescent="0.25">
      <c r="A112" s="312" t="s">
        <v>291</v>
      </c>
      <c r="B112" s="139" t="s">
        <v>292</v>
      </c>
      <c r="C112" s="139" t="s">
        <v>289</v>
      </c>
      <c r="D112" s="139" t="s">
        <v>189</v>
      </c>
      <c r="E112" s="139" t="s">
        <v>187</v>
      </c>
      <c r="F112" s="390">
        <f t="shared" si="9"/>
        <v>0</v>
      </c>
      <c r="G112" s="390">
        <f t="shared" si="9"/>
        <v>0</v>
      </c>
    </row>
    <row r="113" spans="1:7" ht="94.5" hidden="1" x14ac:dyDescent="0.25">
      <c r="A113" s="320" t="s">
        <v>293</v>
      </c>
      <c r="B113" s="140" t="s">
        <v>294</v>
      </c>
      <c r="C113" s="387" t="s">
        <v>289</v>
      </c>
      <c r="D113" s="387" t="s">
        <v>189</v>
      </c>
      <c r="E113" s="387" t="s">
        <v>187</v>
      </c>
      <c r="F113" s="356">
        <f t="shared" si="9"/>
        <v>0</v>
      </c>
      <c r="G113" s="356">
        <f t="shared" si="9"/>
        <v>0</v>
      </c>
    </row>
    <row r="114" spans="1:7" ht="110.25" hidden="1" x14ac:dyDescent="0.25">
      <c r="A114" s="320" t="s">
        <v>295</v>
      </c>
      <c r="B114" s="140" t="s">
        <v>296</v>
      </c>
      <c r="C114" s="387" t="s">
        <v>289</v>
      </c>
      <c r="D114" s="387" t="s">
        <v>189</v>
      </c>
      <c r="E114" s="387" t="s">
        <v>187</v>
      </c>
      <c r="F114" s="356">
        <f t="shared" si="9"/>
        <v>0</v>
      </c>
      <c r="G114" s="356">
        <f t="shared" si="9"/>
        <v>0</v>
      </c>
    </row>
    <row r="115" spans="1:7" ht="78.75" hidden="1" x14ac:dyDescent="0.25">
      <c r="A115" s="320" t="s">
        <v>297</v>
      </c>
      <c r="B115" s="140" t="s">
        <v>298</v>
      </c>
      <c r="C115" s="387" t="s">
        <v>289</v>
      </c>
      <c r="D115" s="387" t="s">
        <v>189</v>
      </c>
      <c r="E115" s="387" t="s">
        <v>187</v>
      </c>
      <c r="F115" s="356">
        <f>F116</f>
        <v>0</v>
      </c>
      <c r="G115" s="356">
        <f>G116+G117</f>
        <v>0</v>
      </c>
    </row>
    <row r="116" spans="1:7" ht="63" hidden="1" x14ac:dyDescent="0.25">
      <c r="A116" s="320" t="s">
        <v>256</v>
      </c>
      <c r="B116" s="140" t="s">
        <v>298</v>
      </c>
      <c r="C116" s="387" t="s">
        <v>289</v>
      </c>
      <c r="D116" s="387" t="s">
        <v>189</v>
      </c>
      <c r="E116" s="140">
        <v>244</v>
      </c>
      <c r="F116" s="356">
        <v>0</v>
      </c>
      <c r="G116" s="356">
        <v>0</v>
      </c>
    </row>
    <row r="117" spans="1:7" ht="78.75" hidden="1" x14ac:dyDescent="0.25">
      <c r="A117" s="320" t="s">
        <v>299</v>
      </c>
      <c r="B117" s="140" t="s">
        <v>298</v>
      </c>
      <c r="C117" s="387" t="s">
        <v>289</v>
      </c>
      <c r="D117" s="387" t="s">
        <v>189</v>
      </c>
      <c r="E117" s="140">
        <v>810</v>
      </c>
      <c r="F117" s="356">
        <v>0</v>
      </c>
      <c r="G117" s="356">
        <v>0</v>
      </c>
    </row>
    <row r="118" spans="1:7" ht="15.75" hidden="1" x14ac:dyDescent="0.25">
      <c r="A118" s="316" t="s">
        <v>345</v>
      </c>
      <c r="B118" s="135" t="s">
        <v>186</v>
      </c>
      <c r="C118" s="384">
        <v>10</v>
      </c>
      <c r="D118" s="384" t="s">
        <v>184</v>
      </c>
      <c r="E118" s="384" t="s">
        <v>187</v>
      </c>
      <c r="F118" s="385">
        <f t="shared" ref="F118:G121" si="10">F119</f>
        <v>0</v>
      </c>
      <c r="G118" s="385">
        <f t="shared" si="10"/>
        <v>0</v>
      </c>
    </row>
    <row r="119" spans="1:7" ht="31.5" hidden="1" x14ac:dyDescent="0.25">
      <c r="A119" s="320" t="s">
        <v>346</v>
      </c>
      <c r="B119" s="140" t="s">
        <v>235</v>
      </c>
      <c r="C119" s="387">
        <v>10</v>
      </c>
      <c r="D119" s="387" t="s">
        <v>184</v>
      </c>
      <c r="E119" s="387" t="s">
        <v>187</v>
      </c>
      <c r="F119" s="388">
        <f t="shared" si="10"/>
        <v>0</v>
      </c>
      <c r="G119" s="388">
        <f t="shared" si="10"/>
        <v>0</v>
      </c>
    </row>
    <row r="120" spans="1:7" ht="15.75" hidden="1" x14ac:dyDescent="0.25">
      <c r="A120" s="320" t="s">
        <v>284</v>
      </c>
      <c r="B120" s="140" t="s">
        <v>214</v>
      </c>
      <c r="C120" s="387">
        <v>10</v>
      </c>
      <c r="D120" s="387" t="s">
        <v>184</v>
      </c>
      <c r="E120" s="387" t="s">
        <v>187</v>
      </c>
      <c r="F120" s="388">
        <f t="shared" si="10"/>
        <v>0</v>
      </c>
      <c r="G120" s="388">
        <f t="shared" si="10"/>
        <v>0</v>
      </c>
    </row>
    <row r="121" spans="1:7" ht="63" hidden="1" x14ac:dyDescent="0.25">
      <c r="A121" s="341" t="s">
        <v>347</v>
      </c>
      <c r="B121" s="140" t="s">
        <v>348</v>
      </c>
      <c r="C121" s="387">
        <v>10</v>
      </c>
      <c r="D121" s="387" t="s">
        <v>184</v>
      </c>
      <c r="E121" s="387" t="s">
        <v>187</v>
      </c>
      <c r="F121" s="388">
        <f t="shared" si="10"/>
        <v>0</v>
      </c>
      <c r="G121" s="388">
        <f t="shared" si="10"/>
        <v>0</v>
      </c>
    </row>
    <row r="122" spans="1:7" ht="47.25" hidden="1" x14ac:dyDescent="0.25">
      <c r="A122" s="341" t="s">
        <v>349</v>
      </c>
      <c r="B122" s="12" t="s">
        <v>348</v>
      </c>
      <c r="C122" s="352">
        <v>10</v>
      </c>
      <c r="D122" s="387" t="s">
        <v>184</v>
      </c>
      <c r="E122" s="12">
        <v>312</v>
      </c>
      <c r="F122" s="388">
        <v>0</v>
      </c>
      <c r="G122" s="388">
        <v>0</v>
      </c>
    </row>
    <row r="123" spans="1:7" ht="78.75" x14ac:dyDescent="0.25">
      <c r="A123" s="326" t="s">
        <v>360</v>
      </c>
      <c r="B123" s="406" t="s">
        <v>186</v>
      </c>
      <c r="C123" s="406">
        <v>14</v>
      </c>
      <c r="D123" s="407" t="s">
        <v>185</v>
      </c>
      <c r="E123" s="406">
        <v>0</v>
      </c>
      <c r="F123" s="408">
        <v>156</v>
      </c>
      <c r="G123" s="408">
        <v>156</v>
      </c>
    </row>
    <row r="124" spans="1:7" ht="31.5" x14ac:dyDescent="0.25">
      <c r="A124" s="335" t="s">
        <v>361</v>
      </c>
      <c r="B124" s="409" t="s">
        <v>186</v>
      </c>
      <c r="C124" s="409">
        <v>14</v>
      </c>
      <c r="D124" s="410" t="s">
        <v>245</v>
      </c>
      <c r="E124" s="409">
        <v>0</v>
      </c>
      <c r="F124" s="408">
        <v>156</v>
      </c>
      <c r="G124" s="408">
        <v>156</v>
      </c>
    </row>
    <row r="125" spans="1:7" ht="15.75" x14ac:dyDescent="0.25">
      <c r="A125" s="335" t="s">
        <v>362</v>
      </c>
      <c r="B125" s="409" t="s">
        <v>235</v>
      </c>
      <c r="C125" s="409">
        <v>14</v>
      </c>
      <c r="D125" s="410" t="s">
        <v>245</v>
      </c>
      <c r="E125" s="409">
        <v>0</v>
      </c>
      <c r="F125" s="408">
        <v>156</v>
      </c>
      <c r="G125" s="408">
        <v>156</v>
      </c>
    </row>
    <row r="126" spans="1:7" ht="15.75" x14ac:dyDescent="0.25">
      <c r="A126" s="335" t="s">
        <v>284</v>
      </c>
      <c r="B126" s="409" t="s">
        <v>214</v>
      </c>
      <c r="C126" s="409">
        <v>14</v>
      </c>
      <c r="D126" s="410" t="s">
        <v>245</v>
      </c>
      <c r="E126" s="409">
        <v>0</v>
      </c>
      <c r="F126" s="408">
        <v>156</v>
      </c>
      <c r="G126" s="408">
        <v>156</v>
      </c>
    </row>
    <row r="127" spans="1:7" ht="126" x14ac:dyDescent="0.25">
      <c r="A127" s="335" t="s">
        <v>363</v>
      </c>
      <c r="B127" s="409" t="s">
        <v>364</v>
      </c>
      <c r="C127" s="409">
        <v>14</v>
      </c>
      <c r="D127" s="410" t="s">
        <v>245</v>
      </c>
      <c r="E127" s="409">
        <v>0</v>
      </c>
      <c r="F127" s="408">
        <v>156</v>
      </c>
      <c r="G127" s="408">
        <v>156</v>
      </c>
    </row>
    <row r="128" spans="1:7" ht="15.75" x14ac:dyDescent="0.25">
      <c r="A128" s="335" t="s">
        <v>366</v>
      </c>
      <c r="B128" s="409" t="s">
        <v>364</v>
      </c>
      <c r="C128" s="409">
        <v>14</v>
      </c>
      <c r="D128" s="410" t="s">
        <v>245</v>
      </c>
      <c r="E128" s="409">
        <v>540</v>
      </c>
      <c r="F128" s="408">
        <v>156</v>
      </c>
      <c r="G128" s="408">
        <v>156</v>
      </c>
    </row>
    <row r="129" spans="1:7" x14ac:dyDescent="0.25">
      <c r="A129" s="411" t="s">
        <v>383</v>
      </c>
      <c r="B129" s="412" t="s">
        <v>391</v>
      </c>
      <c r="C129" s="412" t="s">
        <v>185</v>
      </c>
      <c r="D129" s="412" t="s">
        <v>185</v>
      </c>
      <c r="E129" s="412" t="s">
        <v>187</v>
      </c>
      <c r="F129" s="413">
        <f>прил.9!G158</f>
        <v>38.5</v>
      </c>
      <c r="G129" s="413">
        <f>прил.9!H158</f>
        <v>79.8</v>
      </c>
    </row>
  </sheetData>
  <mergeCells count="3">
    <mergeCell ref="E1:G1"/>
    <mergeCell ref="C2:G5"/>
    <mergeCell ref="A6:G6"/>
  </mergeCells>
  <pageMargins left="0.23622047244094491" right="0.23622047244094491" top="0.35433070866141736" bottom="0.35433070866141736" header="0.51181102362204722" footer="0.51181102362204722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workbookViewId="0">
      <selection activeCell="F1" sqref="F1"/>
    </sheetView>
  </sheetViews>
  <sheetFormatPr defaultColWidth="8.85546875" defaultRowHeight="15" x14ac:dyDescent="0.25"/>
  <cols>
    <col min="1" max="1" width="13.28515625" style="17" customWidth="1"/>
    <col min="2" max="2" width="14.42578125" style="17" customWidth="1"/>
    <col min="3" max="3" width="16.5703125" style="17" customWidth="1"/>
    <col min="4" max="4" width="15.85546875" style="17" customWidth="1"/>
    <col min="5" max="5" width="17.140625" style="17" customWidth="1"/>
    <col min="6" max="6" width="13.28515625" style="17" customWidth="1"/>
    <col min="7" max="7" width="20.5703125" style="17" customWidth="1"/>
  </cols>
  <sheetData>
    <row r="1" spans="1:7" ht="129" customHeight="1" x14ac:dyDescent="0.25">
      <c r="A1" s="414"/>
      <c r="B1" s="414"/>
      <c r="C1" s="414"/>
      <c r="D1" s="414"/>
      <c r="E1" s="414"/>
      <c r="F1" s="575" t="s">
        <v>412</v>
      </c>
      <c r="G1" s="575"/>
    </row>
    <row r="2" spans="1:7" x14ac:dyDescent="0.25">
      <c r="A2" s="414"/>
      <c r="B2" s="414"/>
      <c r="C2" s="414"/>
      <c r="D2" s="414"/>
      <c r="E2" s="414"/>
      <c r="F2" s="576"/>
      <c r="G2" s="576"/>
    </row>
    <row r="3" spans="1:7" ht="43.15" customHeight="1" x14ac:dyDescent="0.25">
      <c r="A3" s="577" t="s">
        <v>413</v>
      </c>
      <c r="B3" s="577"/>
      <c r="C3" s="577"/>
      <c r="D3" s="577"/>
      <c r="E3" s="577"/>
      <c r="F3" s="577"/>
      <c r="G3" s="577"/>
    </row>
    <row r="4" spans="1:7" ht="15.75" x14ac:dyDescent="0.25">
      <c r="A4" s="415"/>
      <c r="B4" s="416"/>
      <c r="C4" s="416"/>
      <c r="D4" s="416"/>
      <c r="E4" s="416"/>
      <c r="F4" s="416"/>
      <c r="G4" s="416"/>
    </row>
    <row r="5" spans="1:7" ht="15.75" customHeight="1" x14ac:dyDescent="0.25">
      <c r="A5" s="577" t="s">
        <v>414</v>
      </c>
      <c r="B5" s="577"/>
      <c r="C5" s="577"/>
      <c r="D5" s="577"/>
      <c r="E5" s="577"/>
      <c r="F5" s="577"/>
      <c r="G5" s="577"/>
    </row>
    <row r="6" spans="1:7" ht="15.75" x14ac:dyDescent="0.25">
      <c r="A6" s="416"/>
      <c r="B6" s="416"/>
      <c r="C6" s="416"/>
      <c r="D6" s="416"/>
      <c r="E6" s="416"/>
      <c r="F6" s="416"/>
      <c r="G6" s="417" t="s">
        <v>415</v>
      </c>
    </row>
    <row r="7" spans="1:7" ht="75" x14ac:dyDescent="0.25">
      <c r="A7" s="418" t="s">
        <v>416</v>
      </c>
      <c r="B7" s="419" t="s">
        <v>417</v>
      </c>
      <c r="C7" s="418" t="s">
        <v>418</v>
      </c>
      <c r="D7" s="418" t="s">
        <v>419</v>
      </c>
      <c r="E7" s="418" t="s">
        <v>420</v>
      </c>
      <c r="F7" s="418" t="s">
        <v>421</v>
      </c>
      <c r="G7" s="418" t="s">
        <v>422</v>
      </c>
    </row>
    <row r="8" spans="1:7" ht="15.75" x14ac:dyDescent="0.25">
      <c r="A8" s="420">
        <v>1</v>
      </c>
      <c r="B8" s="420" t="s">
        <v>423</v>
      </c>
      <c r="C8" s="420" t="s">
        <v>424</v>
      </c>
      <c r="D8" s="420" t="s">
        <v>424</v>
      </c>
      <c r="E8" s="420" t="s">
        <v>424</v>
      </c>
      <c r="F8" s="420" t="s">
        <v>424</v>
      </c>
      <c r="G8" s="420" t="s">
        <v>424</v>
      </c>
    </row>
    <row r="9" spans="1:7" ht="15.75" x14ac:dyDescent="0.25">
      <c r="A9" s="421"/>
      <c r="B9" s="422"/>
      <c r="C9" s="422"/>
      <c r="D9" s="423"/>
      <c r="E9" s="423"/>
      <c r="F9" s="423"/>
      <c r="G9" s="424"/>
    </row>
    <row r="10" spans="1:7" ht="54.6" customHeight="1" x14ac:dyDescent="0.25">
      <c r="A10" s="577" t="s">
        <v>425</v>
      </c>
      <c r="B10" s="577"/>
      <c r="C10" s="577"/>
      <c r="D10" s="577"/>
      <c r="E10" s="577"/>
      <c r="F10" s="577"/>
      <c r="G10" s="577"/>
    </row>
    <row r="11" spans="1:7" ht="15.75" x14ac:dyDescent="0.25">
      <c r="A11" s="425"/>
      <c r="B11" s="426"/>
      <c r="C11" s="426"/>
      <c r="D11" s="426"/>
      <c r="E11" s="427"/>
      <c r="F11" s="428"/>
      <c r="G11" s="428" t="s">
        <v>415</v>
      </c>
    </row>
    <row r="12" spans="1:7" ht="15" customHeight="1" x14ac:dyDescent="0.25">
      <c r="A12" s="573" t="s">
        <v>426</v>
      </c>
      <c r="B12" s="573"/>
      <c r="C12" s="573"/>
      <c r="D12" s="573"/>
      <c r="E12" s="573"/>
      <c r="F12" s="573"/>
      <c r="G12" s="574" t="s">
        <v>427</v>
      </c>
    </row>
    <row r="13" spans="1:7" ht="26.45" customHeight="1" x14ac:dyDescent="0.25">
      <c r="A13" s="573"/>
      <c r="B13" s="573"/>
      <c r="C13" s="573"/>
      <c r="D13" s="573"/>
      <c r="E13" s="573"/>
      <c r="F13" s="573"/>
      <c r="G13" s="574"/>
    </row>
    <row r="14" spans="1:7" ht="31.9" customHeight="1" x14ac:dyDescent="0.25">
      <c r="A14" s="573" t="s">
        <v>428</v>
      </c>
      <c r="B14" s="573"/>
      <c r="C14" s="573"/>
      <c r="D14" s="573"/>
      <c r="E14" s="573"/>
      <c r="F14" s="573"/>
      <c r="G14" s="429">
        <v>0</v>
      </c>
    </row>
    <row r="15" spans="1:7" ht="15.75" x14ac:dyDescent="0.25">
      <c r="A15" s="427"/>
      <c r="B15" s="427"/>
      <c r="C15" s="427"/>
      <c r="D15" s="427"/>
      <c r="E15" s="427"/>
      <c r="F15" s="430"/>
      <c r="G15" s="427"/>
    </row>
  </sheetData>
  <mergeCells count="8">
    <mergeCell ref="A12:F13"/>
    <mergeCell ref="G12:G13"/>
    <mergeCell ref="A14:F14"/>
    <mergeCell ref="F1:G1"/>
    <mergeCell ref="F2:G2"/>
    <mergeCell ref="A3:G3"/>
    <mergeCell ref="A5:G5"/>
    <mergeCell ref="A10:G1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workbookViewId="0">
      <selection activeCell="H14" sqref="H14"/>
    </sheetView>
  </sheetViews>
  <sheetFormatPr defaultColWidth="8.85546875" defaultRowHeight="15" x14ac:dyDescent="0.25"/>
  <cols>
    <col min="1" max="1" width="13.28515625" style="17" customWidth="1"/>
    <col min="2" max="2" width="14.42578125" style="17" customWidth="1"/>
    <col min="3" max="3" width="16.5703125" style="17" customWidth="1"/>
    <col min="4" max="4" width="15.85546875" style="17" customWidth="1"/>
    <col min="5" max="5" width="17.140625" style="17" customWidth="1"/>
    <col min="6" max="6" width="13.28515625" style="17" customWidth="1"/>
    <col min="7" max="7" width="18.140625" style="17" customWidth="1"/>
  </cols>
  <sheetData>
    <row r="1" spans="1:7" ht="136.5" customHeight="1" x14ac:dyDescent="0.25">
      <c r="A1" s="414"/>
      <c r="B1" s="414"/>
      <c r="C1" s="414"/>
      <c r="D1" s="414"/>
      <c r="E1" s="414"/>
      <c r="F1" s="575" t="s">
        <v>429</v>
      </c>
      <c r="G1" s="575"/>
    </row>
    <row r="2" spans="1:7" x14ac:dyDescent="0.25">
      <c r="A2" s="414"/>
      <c r="B2" s="414"/>
      <c r="C2" s="414"/>
      <c r="D2" s="414"/>
      <c r="E2" s="414"/>
      <c r="F2" s="576"/>
      <c r="G2" s="576"/>
    </row>
    <row r="3" spans="1:7" ht="42.6" customHeight="1" x14ac:dyDescent="0.25">
      <c r="A3" s="577" t="s">
        <v>430</v>
      </c>
      <c r="B3" s="577"/>
      <c r="C3" s="577"/>
      <c r="D3" s="577"/>
      <c r="E3" s="577"/>
      <c r="F3" s="577"/>
      <c r="G3" s="577"/>
    </row>
    <row r="4" spans="1:7" ht="15.75" x14ac:dyDescent="0.25">
      <c r="A4" s="415"/>
      <c r="B4" s="416"/>
      <c r="C4" s="416"/>
      <c r="D4" s="416"/>
      <c r="E4" s="416"/>
      <c r="F4" s="416"/>
      <c r="G4" s="416"/>
    </row>
    <row r="5" spans="1:7" ht="15.75" customHeight="1" x14ac:dyDescent="0.25">
      <c r="A5" s="577" t="s">
        <v>431</v>
      </c>
      <c r="B5" s="577"/>
      <c r="C5" s="577"/>
      <c r="D5" s="577"/>
      <c r="E5" s="577"/>
      <c r="F5" s="577"/>
      <c r="G5" s="577"/>
    </row>
    <row r="6" spans="1:7" ht="15.75" x14ac:dyDescent="0.25">
      <c r="A6" s="416"/>
      <c r="B6" s="416"/>
      <c r="C6" s="416"/>
      <c r="D6" s="416"/>
      <c r="E6" s="416"/>
      <c r="F6" s="416"/>
      <c r="G6" s="417" t="s">
        <v>415</v>
      </c>
    </row>
    <row r="7" spans="1:7" ht="90" x14ac:dyDescent="0.25">
      <c r="A7" s="418" t="s">
        <v>416</v>
      </c>
      <c r="B7" s="419" t="s">
        <v>417</v>
      </c>
      <c r="C7" s="418" t="s">
        <v>418</v>
      </c>
      <c r="D7" s="418" t="s">
        <v>419</v>
      </c>
      <c r="E7" s="418" t="s">
        <v>420</v>
      </c>
      <c r="F7" s="418" t="s">
        <v>421</v>
      </c>
      <c r="G7" s="418" t="s">
        <v>422</v>
      </c>
    </row>
    <row r="8" spans="1:7" ht="15.75" x14ac:dyDescent="0.25">
      <c r="A8" s="420">
        <v>1</v>
      </c>
      <c r="B8" s="420" t="s">
        <v>423</v>
      </c>
      <c r="C8" s="420" t="s">
        <v>424</v>
      </c>
      <c r="D8" s="420" t="s">
        <v>424</v>
      </c>
      <c r="E8" s="420" t="s">
        <v>424</v>
      </c>
      <c r="F8" s="420" t="s">
        <v>424</v>
      </c>
      <c r="G8" s="420" t="s">
        <v>424</v>
      </c>
    </row>
    <row r="9" spans="1:7" ht="15.75" x14ac:dyDescent="0.25">
      <c r="A9" s="421"/>
      <c r="B9" s="422"/>
      <c r="C9" s="422"/>
      <c r="D9" s="423"/>
      <c r="E9" s="423"/>
      <c r="F9" s="423"/>
      <c r="G9" s="424"/>
    </row>
    <row r="10" spans="1:7" ht="43.15" customHeight="1" x14ac:dyDescent="0.25">
      <c r="A10" s="577" t="s">
        <v>425</v>
      </c>
      <c r="B10" s="577"/>
      <c r="C10" s="577"/>
      <c r="D10" s="577"/>
      <c r="E10" s="577"/>
      <c r="F10" s="577"/>
      <c r="G10" s="577"/>
    </row>
    <row r="11" spans="1:7" ht="15.75" x14ac:dyDescent="0.25">
      <c r="A11" s="425"/>
      <c r="B11" s="426"/>
      <c r="C11" s="426"/>
      <c r="D11" s="426"/>
      <c r="E11" s="427"/>
      <c r="F11" s="428"/>
      <c r="G11" s="428" t="s">
        <v>415</v>
      </c>
    </row>
    <row r="12" spans="1:7" ht="15.75" customHeight="1" x14ac:dyDescent="0.25">
      <c r="A12" s="573" t="s">
        <v>426</v>
      </c>
      <c r="B12" s="573"/>
      <c r="C12" s="573"/>
      <c r="D12" s="573"/>
      <c r="E12" s="573"/>
      <c r="F12" s="578" t="s">
        <v>427</v>
      </c>
      <c r="G12" s="578"/>
    </row>
    <row r="13" spans="1:7" x14ac:dyDescent="0.25">
      <c r="A13" s="573"/>
      <c r="B13" s="573"/>
      <c r="C13" s="573"/>
      <c r="D13" s="573"/>
      <c r="E13" s="573"/>
      <c r="F13" s="431" t="s">
        <v>432</v>
      </c>
      <c r="G13" s="432" t="s">
        <v>433</v>
      </c>
    </row>
    <row r="14" spans="1:7" ht="59.45" customHeight="1" x14ac:dyDescent="0.25">
      <c r="A14" s="573" t="s">
        <v>428</v>
      </c>
      <c r="B14" s="573"/>
      <c r="C14" s="573"/>
      <c r="D14" s="573"/>
      <c r="E14" s="573"/>
      <c r="F14" s="433">
        <v>58.6</v>
      </c>
      <c r="G14" s="433">
        <v>62.6</v>
      </c>
    </row>
    <row r="15" spans="1:7" ht="15.75" x14ac:dyDescent="0.25">
      <c r="A15" s="427"/>
      <c r="B15" s="427"/>
      <c r="C15" s="427"/>
      <c r="D15" s="427"/>
      <c r="E15" s="427"/>
      <c r="F15" s="430"/>
      <c r="G15" s="427"/>
    </row>
    <row r="16" spans="1:7" ht="15.75" x14ac:dyDescent="0.25">
      <c r="A16" s="427"/>
      <c r="B16" s="427"/>
      <c r="C16" s="427"/>
      <c r="D16" s="427"/>
      <c r="E16" s="427"/>
      <c r="F16" s="430"/>
      <c r="G16" s="427"/>
    </row>
    <row r="17" spans="1:7" ht="15.75" x14ac:dyDescent="0.25">
      <c r="A17" s="427"/>
      <c r="B17" s="427"/>
      <c r="C17" s="427"/>
      <c r="D17" s="427"/>
      <c r="E17" s="427"/>
      <c r="F17" s="430"/>
      <c r="G17" s="427"/>
    </row>
  </sheetData>
  <mergeCells count="8">
    <mergeCell ref="A12:E13"/>
    <mergeCell ref="F12:G12"/>
    <mergeCell ref="A14:E14"/>
    <mergeCell ref="F1:G1"/>
    <mergeCell ref="F2:G2"/>
    <mergeCell ref="A3:G3"/>
    <mergeCell ref="A5:G5"/>
    <mergeCell ref="A10:G1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view="pageBreakPreview" workbookViewId="0">
      <selection activeCell="C10" sqref="C10"/>
    </sheetView>
  </sheetViews>
  <sheetFormatPr defaultColWidth="8.85546875" defaultRowHeight="15.75" x14ac:dyDescent="0.25"/>
  <cols>
    <col min="1" max="1" width="17.7109375" style="64" customWidth="1"/>
    <col min="2" max="2" width="27.28515625" style="64" customWidth="1"/>
    <col min="3" max="3" width="68.7109375" style="64" customWidth="1"/>
    <col min="4" max="1024" width="8.85546875" style="64"/>
  </cols>
  <sheetData>
    <row r="1" spans="1:3" ht="18" customHeight="1" x14ac:dyDescent="0.3">
      <c r="C1" s="65" t="s">
        <v>101</v>
      </c>
    </row>
    <row r="2" spans="1:3" ht="82.5" customHeight="1" x14ac:dyDescent="0.25">
      <c r="A2" s="66"/>
      <c r="C2" s="5" t="s">
        <v>434</v>
      </c>
    </row>
    <row r="3" spans="1:3" x14ac:dyDescent="0.25">
      <c r="A3" s="66"/>
    </row>
    <row r="4" spans="1:3" ht="43.15" customHeight="1" x14ac:dyDescent="0.25">
      <c r="A4" s="552" t="s">
        <v>102</v>
      </c>
      <c r="B4" s="552"/>
      <c r="C4" s="552"/>
    </row>
    <row r="5" spans="1:3" x14ac:dyDescent="0.25">
      <c r="A5" s="67"/>
    </row>
    <row r="6" spans="1:3" ht="39.6" customHeight="1" x14ac:dyDescent="0.25">
      <c r="A6" s="562" t="s">
        <v>103</v>
      </c>
      <c r="B6" s="562"/>
      <c r="C6" s="562" t="s">
        <v>104</v>
      </c>
    </row>
    <row r="7" spans="1:3" ht="90" x14ac:dyDescent="0.25">
      <c r="A7" s="7" t="s">
        <v>105</v>
      </c>
      <c r="B7" s="7" t="s">
        <v>106</v>
      </c>
      <c r="C7" s="562"/>
    </row>
    <row r="8" spans="1:3" ht="25.5" x14ac:dyDescent="0.25">
      <c r="A8" s="68">
        <v>530</v>
      </c>
      <c r="B8" s="69"/>
      <c r="C8" s="68" t="s">
        <v>107</v>
      </c>
    </row>
    <row r="9" spans="1:3" ht="81.599999999999994" customHeight="1" x14ac:dyDescent="0.25">
      <c r="A9" s="7">
        <v>530</v>
      </c>
      <c r="B9" s="7" t="s">
        <v>435</v>
      </c>
      <c r="C9" s="50" t="s">
        <v>109</v>
      </c>
    </row>
    <row r="10" spans="1:3" ht="79.900000000000006" customHeight="1" x14ac:dyDescent="0.25">
      <c r="A10" s="7">
        <v>530</v>
      </c>
      <c r="B10" s="7" t="s">
        <v>436</v>
      </c>
      <c r="C10" s="50" t="s">
        <v>109</v>
      </c>
    </row>
    <row r="11" spans="1:3" ht="94.5" x14ac:dyDescent="0.25">
      <c r="A11" s="7">
        <v>530</v>
      </c>
      <c r="B11" s="7" t="s">
        <v>437</v>
      </c>
      <c r="C11" s="50" t="s">
        <v>16</v>
      </c>
    </row>
    <row r="12" spans="1:3" ht="94.5" x14ac:dyDescent="0.25">
      <c r="A12" s="7">
        <v>530</v>
      </c>
      <c r="B12" s="7" t="s">
        <v>438</v>
      </c>
      <c r="C12" s="50" t="s">
        <v>16</v>
      </c>
    </row>
    <row r="13" spans="1:3" ht="94.5" x14ac:dyDescent="0.25">
      <c r="A13" s="7">
        <v>530</v>
      </c>
      <c r="B13" s="7" t="s">
        <v>439</v>
      </c>
      <c r="C13" s="50" t="s">
        <v>20</v>
      </c>
    </row>
    <row r="14" spans="1:3" ht="78.75" x14ac:dyDescent="0.25">
      <c r="A14" s="7">
        <v>530</v>
      </c>
      <c r="B14" s="7" t="s">
        <v>113</v>
      </c>
      <c r="C14" s="50" t="s">
        <v>114</v>
      </c>
    </row>
    <row r="15" spans="1:3" ht="47.25" x14ac:dyDescent="0.25">
      <c r="A15" s="7">
        <v>530</v>
      </c>
      <c r="B15" s="7" t="s">
        <v>115</v>
      </c>
      <c r="C15" s="50" t="s">
        <v>23</v>
      </c>
    </row>
    <row r="16" spans="1:3" ht="94.5" x14ac:dyDescent="0.25">
      <c r="A16" s="7">
        <v>530</v>
      </c>
      <c r="B16" s="7" t="s">
        <v>116</v>
      </c>
      <c r="C16" s="50" t="s">
        <v>440</v>
      </c>
    </row>
    <row r="17" spans="1:3" ht="31.5" x14ac:dyDescent="0.25">
      <c r="A17" s="7">
        <v>530</v>
      </c>
      <c r="B17" s="7" t="s">
        <v>118</v>
      </c>
      <c r="C17" s="50" t="s">
        <v>29</v>
      </c>
    </row>
    <row r="18" spans="1:3" ht="31.5" x14ac:dyDescent="0.25">
      <c r="A18" s="7">
        <v>530</v>
      </c>
      <c r="B18" s="7" t="s">
        <v>119</v>
      </c>
      <c r="C18" s="50" t="s">
        <v>120</v>
      </c>
    </row>
    <row r="19" spans="1:3" ht="94.5" x14ac:dyDescent="0.25">
      <c r="A19" s="7">
        <v>530</v>
      </c>
      <c r="B19" s="7" t="s">
        <v>121</v>
      </c>
      <c r="C19" s="50" t="s">
        <v>31</v>
      </c>
    </row>
    <row r="20" spans="1:3" ht="110.25" x14ac:dyDescent="0.25">
      <c r="A20" s="7">
        <v>530</v>
      </c>
      <c r="B20" s="7" t="s">
        <v>122</v>
      </c>
      <c r="C20" s="50" t="s">
        <v>32</v>
      </c>
    </row>
    <row r="21" spans="1:3" ht="94.5" x14ac:dyDescent="0.25">
      <c r="A21" s="7">
        <v>530</v>
      </c>
      <c r="B21" s="7" t="s">
        <v>123</v>
      </c>
      <c r="C21" s="50" t="s">
        <v>33</v>
      </c>
    </row>
    <row r="22" spans="1:3" ht="110.25" x14ac:dyDescent="0.25">
      <c r="A22" s="7">
        <v>530</v>
      </c>
      <c r="B22" s="7" t="s">
        <v>124</v>
      </c>
      <c r="C22" s="50" t="s">
        <v>34</v>
      </c>
    </row>
    <row r="23" spans="1:3" ht="63" x14ac:dyDescent="0.25">
      <c r="A23" s="7">
        <v>530</v>
      </c>
      <c r="B23" s="7" t="s">
        <v>125</v>
      </c>
      <c r="C23" s="50" t="s">
        <v>126</v>
      </c>
    </row>
    <row r="24" spans="1:3" ht="47.25" x14ac:dyDescent="0.25">
      <c r="A24" s="7">
        <v>530</v>
      </c>
      <c r="B24" s="7" t="s">
        <v>127</v>
      </c>
      <c r="C24" s="50" t="s">
        <v>37</v>
      </c>
    </row>
    <row r="25" spans="1:3" ht="31.5" x14ac:dyDescent="0.25">
      <c r="A25" s="7">
        <v>530</v>
      </c>
      <c r="B25" s="7" t="s">
        <v>128</v>
      </c>
      <c r="C25" s="50" t="s">
        <v>129</v>
      </c>
    </row>
    <row r="26" spans="1:3" ht="31.5" x14ac:dyDescent="0.25">
      <c r="A26" s="7">
        <v>530</v>
      </c>
      <c r="B26" s="7" t="s">
        <v>130</v>
      </c>
      <c r="C26" s="50" t="s">
        <v>40</v>
      </c>
    </row>
    <row r="27" spans="1:3" ht="31.5" x14ac:dyDescent="0.25">
      <c r="A27" s="7">
        <v>530</v>
      </c>
      <c r="B27" s="7" t="s">
        <v>131</v>
      </c>
      <c r="C27" s="50" t="s">
        <v>132</v>
      </c>
    </row>
    <row r="28" spans="1:3" ht="31.5" x14ac:dyDescent="0.25">
      <c r="A28" s="7">
        <v>530</v>
      </c>
      <c r="B28" s="7" t="s">
        <v>441</v>
      </c>
      <c r="C28" s="50" t="s">
        <v>80</v>
      </c>
    </row>
    <row r="29" spans="1:3" ht="31.5" x14ac:dyDescent="0.25">
      <c r="A29" s="7">
        <v>530</v>
      </c>
      <c r="B29" s="7" t="s">
        <v>442</v>
      </c>
      <c r="C29" s="50" t="s">
        <v>90</v>
      </c>
    </row>
    <row r="30" spans="1:3" ht="110.25" x14ac:dyDescent="0.25">
      <c r="A30" s="7">
        <v>530</v>
      </c>
      <c r="B30" s="7" t="s">
        <v>443</v>
      </c>
      <c r="C30" s="50" t="s">
        <v>135</v>
      </c>
    </row>
    <row r="31" spans="1:3" ht="47.25" x14ac:dyDescent="0.25">
      <c r="A31" s="7">
        <v>530</v>
      </c>
      <c r="B31" s="7" t="s">
        <v>444</v>
      </c>
      <c r="C31" s="50" t="s">
        <v>82</v>
      </c>
    </row>
    <row r="32" spans="1:3" ht="63" x14ac:dyDescent="0.25">
      <c r="A32" s="7">
        <v>530</v>
      </c>
      <c r="B32" s="7" t="s">
        <v>445</v>
      </c>
      <c r="C32" s="50" t="s">
        <v>84</v>
      </c>
    </row>
    <row r="33" spans="1:3" ht="47.25" x14ac:dyDescent="0.25">
      <c r="A33" s="7">
        <v>530</v>
      </c>
      <c r="B33" s="7" t="s">
        <v>446</v>
      </c>
      <c r="C33" s="50" t="s">
        <v>447</v>
      </c>
    </row>
    <row r="34" spans="1:3" ht="78.75" x14ac:dyDescent="0.25">
      <c r="A34" s="7">
        <v>530</v>
      </c>
      <c r="B34" s="7" t="s">
        <v>448</v>
      </c>
      <c r="C34" s="50" t="s">
        <v>140</v>
      </c>
    </row>
    <row r="35" spans="1:3" ht="63" x14ac:dyDescent="0.25">
      <c r="A35" s="7">
        <v>530</v>
      </c>
      <c r="B35" s="7" t="s">
        <v>449</v>
      </c>
      <c r="C35" s="50" t="s">
        <v>450</v>
      </c>
    </row>
    <row r="36" spans="1:3" ht="47.25" x14ac:dyDescent="0.25">
      <c r="A36" s="7">
        <v>530</v>
      </c>
      <c r="B36" s="7" t="s">
        <v>451</v>
      </c>
      <c r="C36" s="50" t="s">
        <v>144</v>
      </c>
    </row>
    <row r="37" spans="1:3" ht="38.25" customHeight="1" x14ac:dyDescent="0.25">
      <c r="A37" s="7">
        <v>530</v>
      </c>
      <c r="B37" s="7" t="s">
        <v>452</v>
      </c>
      <c r="C37" s="50" t="s">
        <v>453</v>
      </c>
    </row>
    <row r="38" spans="1:3" ht="31.5" x14ac:dyDescent="0.25">
      <c r="A38" s="7">
        <v>530</v>
      </c>
      <c r="B38" s="7" t="s">
        <v>454</v>
      </c>
      <c r="C38" s="50" t="s">
        <v>148</v>
      </c>
    </row>
    <row r="39" spans="1:3" ht="110.25" customHeight="1" x14ac:dyDescent="0.25">
      <c r="A39" s="7">
        <v>530</v>
      </c>
      <c r="B39" s="7" t="s">
        <v>455</v>
      </c>
      <c r="C39" s="50" t="s">
        <v>456</v>
      </c>
    </row>
    <row r="40" spans="1:3" ht="63" customHeight="1" x14ac:dyDescent="0.25">
      <c r="A40" s="7">
        <v>530</v>
      </c>
      <c r="B40" s="7" t="s">
        <v>457</v>
      </c>
      <c r="C40" s="50" t="s">
        <v>458</v>
      </c>
    </row>
    <row r="41" spans="1:3" x14ac:dyDescent="0.25">
      <c r="A41" s="71"/>
    </row>
    <row r="42" spans="1:3" x14ac:dyDescent="0.25">
      <c r="A42" s="72"/>
    </row>
  </sheetData>
  <mergeCells count="3">
    <mergeCell ref="A4:C4"/>
    <mergeCell ref="A6:B6"/>
    <mergeCell ref="C6:C7"/>
  </mergeCells>
  <pageMargins left="0" right="0" top="0" bottom="0" header="0.511811023622047" footer="0.511811023622047"/>
  <pageSetup paperSize="9" scale="88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view="pageBreakPreview" topLeftCell="A4" workbookViewId="0">
      <selection activeCell="C6" sqref="C6"/>
    </sheetView>
  </sheetViews>
  <sheetFormatPr defaultColWidth="9.140625" defaultRowHeight="15.75" outlineLevelRow="2" x14ac:dyDescent="0.25"/>
  <cols>
    <col min="1" max="1" width="34.28515625" style="434" customWidth="1"/>
    <col min="2" max="2" width="76.28515625" style="435" customWidth="1"/>
    <col min="3" max="3" width="29.7109375" style="435" customWidth="1"/>
    <col min="4" max="254" width="9.140625" style="436"/>
    <col min="255" max="255" width="26.7109375" style="436" customWidth="1"/>
    <col min="256" max="256" width="81.42578125" style="436" customWidth="1"/>
    <col min="257" max="259" width="13.85546875" style="436" customWidth="1"/>
    <col min="260" max="510" width="9.140625" style="436"/>
    <col min="511" max="511" width="26.7109375" style="436" customWidth="1"/>
    <col min="512" max="512" width="81.42578125" style="436" customWidth="1"/>
    <col min="513" max="515" width="13.85546875" style="436" customWidth="1"/>
    <col min="516" max="766" width="9.140625" style="436"/>
    <col min="767" max="767" width="26.7109375" style="436" customWidth="1"/>
    <col min="768" max="768" width="81.42578125" style="436" customWidth="1"/>
    <col min="769" max="771" width="13.85546875" style="436" customWidth="1"/>
    <col min="772" max="1022" width="9.140625" style="436"/>
    <col min="1023" max="1023" width="26.7109375" style="436" customWidth="1"/>
    <col min="1024" max="1024" width="81.42578125" style="436" customWidth="1"/>
  </cols>
  <sheetData>
    <row r="1" spans="1:4" ht="17.45" customHeight="1" x14ac:dyDescent="0.3">
      <c r="C1" s="65" t="s">
        <v>459</v>
      </c>
    </row>
    <row r="2" spans="1:4" ht="175.5" customHeight="1" x14ac:dyDescent="0.25">
      <c r="B2" s="5"/>
      <c r="C2" s="5" t="s">
        <v>460</v>
      </c>
      <c r="D2" s="64"/>
    </row>
    <row r="3" spans="1:4" ht="54.75" customHeight="1" x14ac:dyDescent="0.25">
      <c r="A3" s="579" t="s">
        <v>461</v>
      </c>
      <c r="B3" s="579"/>
      <c r="C3" s="579"/>
    </row>
    <row r="4" spans="1:4" ht="18.75" customHeight="1" x14ac:dyDescent="0.25">
      <c r="C4" s="437" t="s">
        <v>175</v>
      </c>
    </row>
    <row r="5" spans="1:4" s="440" customFormat="1" ht="68.45" customHeight="1" x14ac:dyDescent="0.25">
      <c r="A5" s="7" t="s">
        <v>42</v>
      </c>
      <c r="B5" s="438" t="s">
        <v>462</v>
      </c>
      <c r="C5" s="439" t="s">
        <v>427</v>
      </c>
    </row>
    <row r="6" spans="1:4" ht="34.15" customHeight="1" x14ac:dyDescent="0.25">
      <c r="A6" s="68" t="s">
        <v>463</v>
      </c>
      <c r="B6" s="441" t="s">
        <v>464</v>
      </c>
      <c r="C6" s="442">
        <f>C7</f>
        <v>0</v>
      </c>
    </row>
    <row r="7" spans="1:4" ht="34.15" customHeight="1" x14ac:dyDescent="0.25">
      <c r="A7" s="68" t="s">
        <v>465</v>
      </c>
      <c r="B7" s="13" t="s">
        <v>466</v>
      </c>
      <c r="C7" s="442">
        <f>C8+C12</f>
        <v>0</v>
      </c>
    </row>
    <row r="8" spans="1:4" ht="34.15" customHeight="1" outlineLevel="2" x14ac:dyDescent="0.25">
      <c r="A8" s="443" t="s">
        <v>467</v>
      </c>
      <c r="B8" s="13" t="s">
        <v>468</v>
      </c>
      <c r="C8" s="442">
        <f>C9</f>
        <v>-2210.1999999999998</v>
      </c>
    </row>
    <row r="9" spans="1:4" ht="34.15" customHeight="1" outlineLevel="2" x14ac:dyDescent="0.25">
      <c r="A9" s="443" t="s">
        <v>469</v>
      </c>
      <c r="B9" s="13" t="s">
        <v>470</v>
      </c>
      <c r="C9" s="442">
        <f>C10</f>
        <v>-2210.1999999999998</v>
      </c>
    </row>
    <row r="10" spans="1:4" ht="34.15" customHeight="1" outlineLevel="2" x14ac:dyDescent="0.25">
      <c r="A10" s="443" t="s">
        <v>471</v>
      </c>
      <c r="B10" s="13" t="s">
        <v>472</v>
      </c>
      <c r="C10" s="442">
        <f>C11</f>
        <v>-2210.1999999999998</v>
      </c>
    </row>
    <row r="11" spans="1:4" ht="34.15" customHeight="1" outlineLevel="2" x14ac:dyDescent="0.25">
      <c r="A11" s="444" t="s">
        <v>473</v>
      </c>
      <c r="B11" s="11" t="s">
        <v>474</v>
      </c>
      <c r="C11" s="445">
        <v>-2210.1999999999998</v>
      </c>
    </row>
    <row r="12" spans="1:4" ht="34.15" customHeight="1" x14ac:dyDescent="0.25">
      <c r="A12" s="443" t="s">
        <v>475</v>
      </c>
      <c r="B12" s="13" t="s">
        <v>476</v>
      </c>
      <c r="C12" s="442">
        <f>C13</f>
        <v>2210.1999999999998</v>
      </c>
    </row>
    <row r="13" spans="1:4" ht="34.15" customHeight="1" x14ac:dyDescent="0.25">
      <c r="A13" s="443" t="s">
        <v>477</v>
      </c>
      <c r="B13" s="13" t="s">
        <v>478</v>
      </c>
      <c r="C13" s="442">
        <f>C14</f>
        <v>2210.1999999999998</v>
      </c>
    </row>
    <row r="14" spans="1:4" ht="34.15" customHeight="1" x14ac:dyDescent="0.25">
      <c r="A14" s="443" t="s">
        <v>479</v>
      </c>
      <c r="B14" s="13" t="s">
        <v>480</v>
      </c>
      <c r="C14" s="442">
        <f>C15</f>
        <v>2210.1999999999998</v>
      </c>
    </row>
    <row r="15" spans="1:4" ht="34.15" customHeight="1" x14ac:dyDescent="0.25">
      <c r="A15" s="444" t="s">
        <v>481</v>
      </c>
      <c r="B15" s="11" t="s">
        <v>482</v>
      </c>
      <c r="C15" s="445">
        <v>2210.1999999999998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.78749999999999998" right="0" top="0" bottom="0" header="0.511811023622047" footer="0.511811023622047"/>
  <pageSetup paperSize="9" scale="66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view="pageBreakPreview" topLeftCell="A7" workbookViewId="0">
      <selection activeCell="D13" sqref="D13"/>
    </sheetView>
  </sheetViews>
  <sheetFormatPr defaultColWidth="9.140625" defaultRowHeight="15.75" outlineLevelRow="2" x14ac:dyDescent="0.25"/>
  <cols>
    <col min="1" max="1" width="34.28515625" style="434" customWidth="1"/>
    <col min="2" max="2" width="76.28515625" style="435" customWidth="1"/>
    <col min="3" max="4" width="21" style="435" customWidth="1"/>
    <col min="5" max="255" width="9.140625" style="436"/>
    <col min="256" max="256" width="26.7109375" style="436" customWidth="1"/>
    <col min="257" max="257" width="81.42578125" style="436" customWidth="1"/>
    <col min="258" max="260" width="13.85546875" style="436" customWidth="1"/>
    <col min="261" max="511" width="9.140625" style="436"/>
    <col min="512" max="512" width="26.7109375" style="436" customWidth="1"/>
    <col min="513" max="513" width="81.42578125" style="436" customWidth="1"/>
    <col min="514" max="516" width="13.85546875" style="436" customWidth="1"/>
    <col min="517" max="767" width="9.140625" style="436"/>
    <col min="768" max="768" width="26.7109375" style="436" customWidth="1"/>
    <col min="769" max="769" width="81.42578125" style="436" customWidth="1"/>
    <col min="770" max="772" width="13.85546875" style="436" customWidth="1"/>
    <col min="773" max="1023" width="9.140625" style="436"/>
    <col min="1024" max="1024" width="26.7109375" style="436" customWidth="1"/>
  </cols>
  <sheetData>
    <row r="1" spans="1:5" ht="17.45" customHeight="1" x14ac:dyDescent="0.3">
      <c r="D1" s="65" t="s">
        <v>483</v>
      </c>
    </row>
    <row r="2" spans="1:5" ht="116.25" customHeight="1" x14ac:dyDescent="0.25">
      <c r="B2" s="5"/>
      <c r="C2" s="580" t="s">
        <v>484</v>
      </c>
      <c r="D2" s="580"/>
      <c r="E2" s="64"/>
    </row>
    <row r="3" spans="1:5" ht="54.75" customHeight="1" x14ac:dyDescent="0.25">
      <c r="A3" s="579" t="s">
        <v>485</v>
      </c>
      <c r="B3" s="579"/>
      <c r="C3" s="579"/>
      <c r="D3" s="579"/>
    </row>
    <row r="4" spans="1:5" ht="18.75" customHeight="1" x14ac:dyDescent="0.25">
      <c r="D4" s="437" t="s">
        <v>175</v>
      </c>
    </row>
    <row r="5" spans="1:5" s="440" customFormat="1" ht="48" customHeight="1" x14ac:dyDescent="0.25">
      <c r="A5" s="562" t="s">
        <v>42</v>
      </c>
      <c r="B5" s="581" t="s">
        <v>462</v>
      </c>
      <c r="C5" s="438" t="s">
        <v>486</v>
      </c>
      <c r="D5" s="439" t="s">
        <v>432</v>
      </c>
    </row>
    <row r="6" spans="1:5" s="440" customFormat="1" ht="15.6" customHeight="1" x14ac:dyDescent="0.25">
      <c r="A6" s="562"/>
      <c r="B6" s="581"/>
      <c r="C6" s="439" t="s">
        <v>427</v>
      </c>
      <c r="D6" s="439" t="s">
        <v>427</v>
      </c>
    </row>
    <row r="7" spans="1:5" ht="34.15" customHeight="1" x14ac:dyDescent="0.25">
      <c r="A7" s="68" t="s">
        <v>463</v>
      </c>
      <c r="B7" s="441" t="s">
        <v>464</v>
      </c>
      <c r="C7" s="442">
        <f>C8</f>
        <v>41.900000000000091</v>
      </c>
      <c r="D7" s="442">
        <f>D8</f>
        <v>44.699999999999818</v>
      </c>
    </row>
    <row r="8" spans="1:5" ht="34.15" customHeight="1" x14ac:dyDescent="0.25">
      <c r="A8" s="68" t="s">
        <v>465</v>
      </c>
      <c r="B8" s="13" t="s">
        <v>466</v>
      </c>
      <c r="C8" s="442">
        <f>C9+C13</f>
        <v>41.900000000000091</v>
      </c>
      <c r="D8" s="442">
        <f>D9+D14</f>
        <v>44.699999999999818</v>
      </c>
    </row>
    <row r="9" spans="1:5" ht="34.15" customHeight="1" outlineLevel="2" x14ac:dyDescent="0.25">
      <c r="A9" s="443" t="s">
        <v>467</v>
      </c>
      <c r="B9" s="13" t="s">
        <v>468</v>
      </c>
      <c r="C9" s="442">
        <f t="shared" ref="C9:D11" si="0">C10</f>
        <v>-2120.6</v>
      </c>
      <c r="D9" s="442">
        <f t="shared" si="0"/>
        <v>-2161.9</v>
      </c>
    </row>
    <row r="10" spans="1:5" ht="34.15" customHeight="1" outlineLevel="2" x14ac:dyDescent="0.25">
      <c r="A10" s="443" t="s">
        <v>469</v>
      </c>
      <c r="B10" s="13" t="s">
        <v>470</v>
      </c>
      <c r="C10" s="442">
        <f t="shared" si="0"/>
        <v>-2120.6</v>
      </c>
      <c r="D10" s="442">
        <f t="shared" si="0"/>
        <v>-2161.9</v>
      </c>
    </row>
    <row r="11" spans="1:5" ht="34.15" customHeight="1" outlineLevel="2" x14ac:dyDescent="0.25">
      <c r="A11" s="443" t="s">
        <v>471</v>
      </c>
      <c r="B11" s="13" t="s">
        <v>472</v>
      </c>
      <c r="C11" s="442">
        <f t="shared" si="0"/>
        <v>-2120.6</v>
      </c>
      <c r="D11" s="442">
        <f t="shared" si="0"/>
        <v>-2161.9</v>
      </c>
    </row>
    <row r="12" spans="1:5" ht="34.15" customHeight="1" outlineLevel="2" x14ac:dyDescent="0.25">
      <c r="A12" s="444" t="s">
        <v>473</v>
      </c>
      <c r="B12" s="11" t="s">
        <v>474</v>
      </c>
      <c r="C12" s="447">
        <v>-2120.6</v>
      </c>
      <c r="D12" s="447">
        <v>-2161.9</v>
      </c>
    </row>
    <row r="13" spans="1:5" ht="34.15" customHeight="1" x14ac:dyDescent="0.25">
      <c r="A13" s="443" t="s">
        <v>475</v>
      </c>
      <c r="B13" s="13" t="s">
        <v>476</v>
      </c>
      <c r="C13" s="442">
        <f t="shared" ref="C13:D15" si="1">C14</f>
        <v>2162.5</v>
      </c>
      <c r="D13" s="442">
        <f t="shared" si="1"/>
        <v>2206.6</v>
      </c>
    </row>
    <row r="14" spans="1:5" ht="34.15" customHeight="1" x14ac:dyDescent="0.25">
      <c r="A14" s="443" t="s">
        <v>477</v>
      </c>
      <c r="B14" s="13" t="s">
        <v>478</v>
      </c>
      <c r="C14" s="442">
        <f t="shared" si="1"/>
        <v>2162.5</v>
      </c>
      <c r="D14" s="442">
        <f t="shared" si="1"/>
        <v>2206.6</v>
      </c>
    </row>
    <row r="15" spans="1:5" ht="34.15" customHeight="1" x14ac:dyDescent="0.25">
      <c r="A15" s="443" t="s">
        <v>479</v>
      </c>
      <c r="B15" s="13" t="s">
        <v>480</v>
      </c>
      <c r="C15" s="442">
        <f t="shared" si="1"/>
        <v>2162.5</v>
      </c>
      <c r="D15" s="442">
        <f t="shared" si="1"/>
        <v>2206.6</v>
      </c>
    </row>
    <row r="16" spans="1:5" ht="34.15" customHeight="1" x14ac:dyDescent="0.25">
      <c r="A16" s="444" t="s">
        <v>481</v>
      </c>
      <c r="B16" s="11" t="s">
        <v>482</v>
      </c>
      <c r="C16" s="447">
        <v>2162.5</v>
      </c>
      <c r="D16" s="447">
        <v>2206.6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C2:D2"/>
    <mergeCell ref="A3:D3"/>
    <mergeCell ref="A5:A6"/>
    <mergeCell ref="B5:B6"/>
  </mergeCells>
  <pageMargins left="0.78749999999999998" right="0" top="0" bottom="0" header="0.511811023622047" footer="0.511811023622047"/>
  <pageSetup paperSize="9" scale="61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view="pageBreakPreview" topLeftCell="A4" workbookViewId="0">
      <selection activeCell="C2" sqref="C2"/>
    </sheetView>
  </sheetViews>
  <sheetFormatPr defaultColWidth="9.140625" defaultRowHeight="15.75" x14ac:dyDescent="0.25"/>
  <cols>
    <col min="1" max="1" width="9.85546875" style="2" customWidth="1"/>
    <col min="2" max="2" width="67.5703125" style="448" customWidth="1"/>
    <col min="3" max="3" width="25.7109375" style="449" customWidth="1"/>
    <col min="4" max="1024" width="9.140625" style="2"/>
  </cols>
  <sheetData>
    <row r="1" spans="1:4" ht="15.6" customHeight="1" x14ac:dyDescent="0.25">
      <c r="A1" s="72"/>
      <c r="B1" s="450"/>
      <c r="C1" s="451" t="s">
        <v>487</v>
      </c>
      <c r="D1" s="452"/>
    </row>
    <row r="2" spans="1:4" ht="210" customHeight="1" x14ac:dyDescent="0.25">
      <c r="A2" s="66"/>
      <c r="B2" s="453"/>
      <c r="C2" s="5" t="s">
        <v>488</v>
      </c>
      <c r="D2" s="452"/>
    </row>
    <row r="3" spans="1:4" ht="52.15" customHeight="1" x14ac:dyDescent="0.25">
      <c r="A3" s="582" t="s">
        <v>489</v>
      </c>
      <c r="B3" s="582"/>
      <c r="C3" s="582"/>
    </row>
    <row r="4" spans="1:4" ht="20.45" customHeight="1" x14ac:dyDescent="0.25">
      <c r="A4" s="454"/>
      <c r="B4" s="455"/>
      <c r="C4" s="437" t="s">
        <v>175</v>
      </c>
    </row>
    <row r="5" spans="1:4" ht="15.75" customHeight="1" x14ac:dyDescent="0.25">
      <c r="A5" s="583" t="s">
        <v>416</v>
      </c>
      <c r="B5" s="583" t="s">
        <v>176</v>
      </c>
      <c r="C5" s="584" t="s">
        <v>427</v>
      </c>
    </row>
    <row r="6" spans="1:4" x14ac:dyDescent="0.25">
      <c r="A6" s="583"/>
      <c r="B6" s="583"/>
      <c r="C6" s="584"/>
    </row>
    <row r="7" spans="1:4" ht="47.25" x14ac:dyDescent="0.25">
      <c r="A7" s="325" t="s">
        <v>490</v>
      </c>
      <c r="B7" s="457" t="s">
        <v>491</v>
      </c>
      <c r="C7" s="458"/>
    </row>
    <row r="8" spans="1:4" ht="47.25" x14ac:dyDescent="0.25">
      <c r="A8" s="324">
        <v>1</v>
      </c>
      <c r="B8" s="393" t="s">
        <v>492</v>
      </c>
      <c r="C8" s="459">
        <v>0</v>
      </c>
    </row>
    <row r="9" spans="1:4" ht="63" x14ac:dyDescent="0.25">
      <c r="A9" s="324">
        <v>2</v>
      </c>
      <c r="B9" s="393" t="s">
        <v>493</v>
      </c>
      <c r="C9" s="459">
        <v>0</v>
      </c>
    </row>
    <row r="10" spans="1:4" x14ac:dyDescent="0.25">
      <c r="A10" s="460"/>
      <c r="B10" s="461" t="s">
        <v>494</v>
      </c>
      <c r="C10" s="462">
        <f>SUM(C8:C9)</f>
        <v>0</v>
      </c>
    </row>
    <row r="11" spans="1:4" x14ac:dyDescent="0.25">
      <c r="A11" s="325" t="s">
        <v>495</v>
      </c>
      <c r="B11" s="457" t="s">
        <v>496</v>
      </c>
      <c r="C11" s="458"/>
    </row>
    <row r="12" spans="1:4" ht="47.25" x14ac:dyDescent="0.25">
      <c r="A12" s="324">
        <v>1</v>
      </c>
      <c r="B12" s="393" t="s">
        <v>497</v>
      </c>
      <c r="C12" s="459">
        <v>0</v>
      </c>
    </row>
    <row r="13" spans="1:4" ht="63" x14ac:dyDescent="0.25">
      <c r="A13" s="324">
        <v>2</v>
      </c>
      <c r="B13" s="393" t="s">
        <v>498</v>
      </c>
      <c r="C13" s="459">
        <v>0</v>
      </c>
    </row>
    <row r="14" spans="1:4" x14ac:dyDescent="0.25">
      <c r="A14" s="324" t="s">
        <v>41</v>
      </c>
      <c r="B14" s="463" t="s">
        <v>494</v>
      </c>
      <c r="C14" s="462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11023622047" footer="0.511811023622047"/>
  <pageSetup paperSize="9" scale="89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view="pageBreakPreview" topLeftCell="A10" workbookViewId="0">
      <selection activeCell="F1" sqref="F1"/>
    </sheetView>
  </sheetViews>
  <sheetFormatPr defaultColWidth="9.140625" defaultRowHeight="15.75" outlineLevelRow="2" x14ac:dyDescent="0.25"/>
  <cols>
    <col min="1" max="1" width="33.28515625" style="294" customWidth="1"/>
    <col min="2" max="2" width="63.7109375" style="464" customWidth="1"/>
    <col min="3" max="3" width="16.28515625" style="465" customWidth="1"/>
    <col min="4" max="252" width="9.140625" style="466"/>
    <col min="253" max="253" width="26.7109375" style="466" customWidth="1"/>
    <col min="254" max="254" width="81.42578125" style="466" customWidth="1"/>
    <col min="255" max="257" width="13.85546875" style="466" customWidth="1"/>
    <col min="258" max="508" width="9.140625" style="466"/>
    <col min="509" max="509" width="26.7109375" style="466" customWidth="1"/>
    <col min="510" max="510" width="81.42578125" style="466" customWidth="1"/>
    <col min="511" max="513" width="13.85546875" style="466" customWidth="1"/>
    <col min="514" max="764" width="9.140625" style="466"/>
    <col min="765" max="765" width="26.7109375" style="466" customWidth="1"/>
    <col min="766" max="766" width="81.42578125" style="466" customWidth="1"/>
    <col min="767" max="769" width="13.85546875" style="466" customWidth="1"/>
    <col min="770" max="1020" width="9.140625" style="466"/>
    <col min="1021" max="1021" width="26.7109375" style="466" customWidth="1"/>
    <col min="1022" max="1022" width="81.42578125" style="466" customWidth="1"/>
    <col min="1023" max="1024" width="13.85546875" style="466" customWidth="1"/>
  </cols>
  <sheetData>
    <row r="1" spans="1:3" ht="102" customHeight="1" x14ac:dyDescent="0.3">
      <c r="B1" s="585" t="s">
        <v>588</v>
      </c>
      <c r="C1" s="585"/>
    </row>
    <row r="2" spans="1:3" ht="54.75" customHeight="1" x14ac:dyDescent="0.25">
      <c r="A2" s="586" t="s">
        <v>573</v>
      </c>
      <c r="B2" s="586"/>
      <c r="C2" s="586"/>
    </row>
    <row r="3" spans="1:3" ht="18.75" customHeight="1" x14ac:dyDescent="0.25">
      <c r="C3" s="465" t="s">
        <v>499</v>
      </c>
    </row>
    <row r="4" spans="1:3" s="469" customFormat="1" ht="94.5" customHeight="1" x14ac:dyDescent="0.25">
      <c r="A4" s="456" t="s">
        <v>42</v>
      </c>
      <c r="B4" s="467" t="s">
        <v>462</v>
      </c>
      <c r="C4" s="468" t="s">
        <v>574</v>
      </c>
    </row>
    <row r="5" spans="1:3" ht="31.9" customHeight="1" x14ac:dyDescent="0.25">
      <c r="A5" s="470" t="s">
        <v>463</v>
      </c>
      <c r="B5" s="471" t="s">
        <v>464</v>
      </c>
      <c r="C5" s="472">
        <f>C6+C12+C20</f>
        <v>0</v>
      </c>
    </row>
    <row r="6" spans="1:3" ht="31.9" customHeight="1" x14ac:dyDescent="0.25">
      <c r="A6" s="473" t="s">
        <v>500</v>
      </c>
      <c r="B6" s="340" t="s">
        <v>501</v>
      </c>
      <c r="C6" s="474">
        <f>C7+C9</f>
        <v>0</v>
      </c>
    </row>
    <row r="7" spans="1:3" ht="31.9" customHeight="1" x14ac:dyDescent="0.25">
      <c r="A7" s="473" t="s">
        <v>502</v>
      </c>
      <c r="B7" s="340" t="s">
        <v>503</v>
      </c>
      <c r="C7" s="474">
        <f>C8</f>
        <v>0</v>
      </c>
    </row>
    <row r="8" spans="1:3" ht="45" customHeight="1" x14ac:dyDescent="0.25">
      <c r="A8" s="475" t="s">
        <v>504</v>
      </c>
      <c r="B8" s="341" t="s">
        <v>505</v>
      </c>
      <c r="C8" s="476">
        <v>0</v>
      </c>
    </row>
    <row r="9" spans="1:3" ht="30" customHeight="1" outlineLevel="2" x14ac:dyDescent="0.25">
      <c r="A9" s="473" t="s">
        <v>506</v>
      </c>
      <c r="B9" s="340" t="s">
        <v>507</v>
      </c>
      <c r="C9" s="477">
        <f>C10</f>
        <v>0</v>
      </c>
    </row>
    <row r="10" spans="1:3" ht="51" customHeight="1" outlineLevel="2" x14ac:dyDescent="0.25">
      <c r="A10" s="473" t="s">
        <v>508</v>
      </c>
      <c r="B10" s="340" t="s">
        <v>509</v>
      </c>
      <c r="C10" s="477">
        <f>C11</f>
        <v>0</v>
      </c>
    </row>
    <row r="11" spans="1:3" ht="49.5" customHeight="1" outlineLevel="2" x14ac:dyDescent="0.25">
      <c r="A11" s="456" t="s">
        <v>510</v>
      </c>
      <c r="B11" s="478" t="s">
        <v>511</v>
      </c>
      <c r="C11" s="479">
        <v>0</v>
      </c>
    </row>
    <row r="12" spans="1:3" ht="50.25" customHeight="1" x14ac:dyDescent="0.25">
      <c r="A12" s="480" t="s">
        <v>512</v>
      </c>
      <c r="B12" s="481" t="s">
        <v>513</v>
      </c>
      <c r="C12" s="474">
        <f>C16+C18</f>
        <v>0</v>
      </c>
    </row>
    <row r="13" spans="1:3" ht="52.15" customHeight="1" outlineLevel="1" x14ac:dyDescent="0.25">
      <c r="A13" s="482" t="s">
        <v>514</v>
      </c>
      <c r="B13" s="483" t="s">
        <v>515</v>
      </c>
      <c r="C13" s="484">
        <f>C14</f>
        <v>0</v>
      </c>
    </row>
    <row r="14" spans="1:3" ht="47.25" outlineLevel="1" x14ac:dyDescent="0.25">
      <c r="A14" s="482" t="s">
        <v>516</v>
      </c>
      <c r="B14" s="483" t="s">
        <v>517</v>
      </c>
      <c r="C14" s="447">
        <f>C15</f>
        <v>0</v>
      </c>
    </row>
    <row r="15" spans="1:3" ht="63" outlineLevel="1" x14ac:dyDescent="0.25">
      <c r="A15" s="482" t="s">
        <v>518</v>
      </c>
      <c r="B15" s="483" t="s">
        <v>519</v>
      </c>
      <c r="C15" s="485">
        <v>0</v>
      </c>
    </row>
    <row r="16" spans="1:3" ht="47.25" outlineLevel="1" x14ac:dyDescent="0.25">
      <c r="A16" s="480" t="s">
        <v>516</v>
      </c>
      <c r="B16" s="486" t="s">
        <v>517</v>
      </c>
      <c r="C16" s="487">
        <f>C17</f>
        <v>0</v>
      </c>
    </row>
    <row r="17" spans="1:3" ht="63" outlineLevel="1" x14ac:dyDescent="0.25">
      <c r="A17" s="482" t="s">
        <v>520</v>
      </c>
      <c r="B17" s="483" t="s">
        <v>519</v>
      </c>
      <c r="C17" s="485">
        <v>0</v>
      </c>
    </row>
    <row r="18" spans="1:3" ht="65.45" customHeight="1" x14ac:dyDescent="0.25">
      <c r="A18" s="480" t="s">
        <v>521</v>
      </c>
      <c r="B18" s="486" t="s">
        <v>522</v>
      </c>
      <c r="C18" s="474">
        <f>C19</f>
        <v>0</v>
      </c>
    </row>
    <row r="19" spans="1:3" ht="47.45" customHeight="1" x14ac:dyDescent="0.25">
      <c r="A19" s="482" t="s">
        <v>523</v>
      </c>
      <c r="B19" s="483" t="s">
        <v>524</v>
      </c>
      <c r="C19" s="488">
        <v>0</v>
      </c>
    </row>
    <row r="20" spans="1:3" ht="56.45" customHeight="1" x14ac:dyDescent="0.25">
      <c r="A20" s="480" t="s">
        <v>525</v>
      </c>
      <c r="B20" s="481" t="s">
        <v>526</v>
      </c>
      <c r="C20" s="489">
        <v>0</v>
      </c>
    </row>
    <row r="21" spans="1:3" ht="62.45" customHeight="1" x14ac:dyDescent="0.25">
      <c r="A21" s="480" t="s">
        <v>527</v>
      </c>
      <c r="B21" s="481" t="s">
        <v>528</v>
      </c>
      <c r="C21" s="409">
        <v>0</v>
      </c>
    </row>
    <row r="22" spans="1:3" ht="46.5" customHeight="1" x14ac:dyDescent="0.25">
      <c r="A22" s="482" t="s">
        <v>529</v>
      </c>
      <c r="B22" s="64" t="s">
        <v>172</v>
      </c>
      <c r="C22" s="409">
        <v>0</v>
      </c>
    </row>
    <row r="23" spans="1:3" ht="54" customHeight="1" x14ac:dyDescent="0.25">
      <c r="A23" s="482" t="s">
        <v>530</v>
      </c>
      <c r="B23" s="64" t="s">
        <v>172</v>
      </c>
      <c r="C23" s="409">
        <v>0</v>
      </c>
    </row>
    <row r="24" spans="1:3" ht="33" customHeight="1" x14ac:dyDescent="0.25">
      <c r="A24" s="480" t="s">
        <v>531</v>
      </c>
      <c r="B24" s="481" t="s">
        <v>532</v>
      </c>
      <c r="C24" s="489">
        <f>+C25</f>
        <v>0</v>
      </c>
    </row>
    <row r="25" spans="1:3" ht="43.9" customHeight="1" x14ac:dyDescent="0.25">
      <c r="A25" s="482" t="s">
        <v>533</v>
      </c>
      <c r="B25" s="483" t="s">
        <v>534</v>
      </c>
      <c r="C25" s="490">
        <f>+C26</f>
        <v>0</v>
      </c>
    </row>
    <row r="26" spans="1:3" ht="114.6" customHeight="1" x14ac:dyDescent="0.25">
      <c r="A26" s="482" t="s">
        <v>535</v>
      </c>
      <c r="B26" s="483" t="s">
        <v>536</v>
      </c>
      <c r="C26" s="490">
        <f>+C27</f>
        <v>0</v>
      </c>
    </row>
    <row r="27" spans="1:3" ht="126.6" customHeight="1" x14ac:dyDescent="0.25">
      <c r="A27" s="482" t="s">
        <v>537</v>
      </c>
      <c r="B27" s="483" t="s">
        <v>538</v>
      </c>
      <c r="C27" s="490">
        <v>0</v>
      </c>
    </row>
    <row r="28" spans="1:3" ht="54" customHeight="1" x14ac:dyDescent="0.25">
      <c r="A28" s="491"/>
      <c r="B28" s="466"/>
    </row>
    <row r="29" spans="1:3" ht="69.599999999999994" customHeight="1" x14ac:dyDescent="0.25">
      <c r="A29" s="491"/>
      <c r="B29" s="466"/>
    </row>
    <row r="30" spans="1:3" ht="31.5" customHeight="1" x14ac:dyDescent="0.25">
      <c r="A30" s="491"/>
      <c r="B30" s="466"/>
    </row>
    <row r="31" spans="1:3" ht="52.9" customHeight="1" x14ac:dyDescent="0.25">
      <c r="A31" s="491"/>
      <c r="B31" s="466"/>
    </row>
    <row r="32" spans="1:3" ht="9" customHeight="1" x14ac:dyDescent="0.25">
      <c r="A32" s="491"/>
      <c r="B32" s="466"/>
    </row>
    <row r="35" spans="1:2" x14ac:dyDescent="0.25">
      <c r="A35" s="491"/>
      <c r="B35" s="466"/>
    </row>
    <row r="37" spans="1:2" ht="59.25" customHeight="1" x14ac:dyDescent="0.25">
      <c r="A37" s="491"/>
      <c r="B37" s="466"/>
    </row>
  </sheetData>
  <mergeCells count="2">
    <mergeCell ref="B1:C1"/>
    <mergeCell ref="A2:C2"/>
  </mergeCells>
  <pageMargins left="1.1812499999999999" right="0.39374999999999999" top="0.78749999999999998" bottom="0.78749999999999998" header="0.511811023622047" footer="0.511811023622047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view="pageBreakPreview" workbookViewId="0">
      <selection activeCell="C9" sqref="C9"/>
    </sheetView>
  </sheetViews>
  <sheetFormatPr defaultColWidth="9.140625" defaultRowHeight="15.75" x14ac:dyDescent="0.25"/>
  <cols>
    <col min="1" max="1" width="9.85546875" style="2" customWidth="1"/>
    <col min="2" max="2" width="67.5703125" style="448" customWidth="1"/>
    <col min="3" max="3" width="20.28515625" style="448" customWidth="1"/>
    <col min="4" max="4" width="20.28515625" style="449" customWidth="1"/>
    <col min="5" max="1024" width="9.140625" style="2"/>
  </cols>
  <sheetData>
    <row r="1" spans="1:5" ht="15.6" customHeight="1" x14ac:dyDescent="0.25">
      <c r="A1" s="72"/>
      <c r="B1" s="450"/>
      <c r="C1" s="450"/>
      <c r="D1" s="451" t="s">
        <v>539</v>
      </c>
      <c r="E1" s="452"/>
    </row>
    <row r="2" spans="1:5" ht="106.9" customHeight="1" x14ac:dyDescent="0.25">
      <c r="A2" s="66"/>
      <c r="B2" s="453"/>
      <c r="C2" s="580" t="s">
        <v>540</v>
      </c>
      <c r="D2" s="580"/>
      <c r="E2" s="452"/>
    </row>
    <row r="3" spans="1:5" ht="45" customHeight="1" x14ac:dyDescent="0.25">
      <c r="A3" s="582" t="s">
        <v>541</v>
      </c>
      <c r="B3" s="582"/>
      <c r="C3" s="582"/>
      <c r="D3" s="582"/>
    </row>
    <row r="4" spans="1:5" ht="21" customHeight="1" x14ac:dyDescent="0.25">
      <c r="A4" s="454"/>
      <c r="B4" s="455"/>
      <c r="C4" s="455"/>
      <c r="D4" s="437" t="s">
        <v>175</v>
      </c>
    </row>
    <row r="5" spans="1:5" ht="15.75" customHeight="1" x14ac:dyDescent="0.25">
      <c r="A5" s="583" t="s">
        <v>416</v>
      </c>
      <c r="B5" s="583" t="s">
        <v>176</v>
      </c>
      <c r="C5" s="492" t="s">
        <v>432</v>
      </c>
      <c r="D5" s="493" t="s">
        <v>433</v>
      </c>
    </row>
    <row r="6" spans="1:5" x14ac:dyDescent="0.25">
      <c r="A6" s="583"/>
      <c r="B6" s="583"/>
      <c r="C6" s="494" t="s">
        <v>542</v>
      </c>
      <c r="D6" s="494" t="s">
        <v>542</v>
      </c>
    </row>
    <row r="7" spans="1:5" ht="47.25" x14ac:dyDescent="0.25">
      <c r="A7" s="325" t="s">
        <v>490</v>
      </c>
      <c r="B7" s="457" t="s">
        <v>491</v>
      </c>
      <c r="C7" s="457"/>
      <c r="D7" s="458"/>
    </row>
    <row r="8" spans="1:5" ht="47.25" x14ac:dyDescent="0.25">
      <c r="A8" s="324">
        <v>1</v>
      </c>
      <c r="B8" s="393" t="s">
        <v>492</v>
      </c>
      <c r="C8" s="459">
        <v>0</v>
      </c>
      <c r="D8" s="459">
        <v>0</v>
      </c>
    </row>
    <row r="9" spans="1:5" ht="63" x14ac:dyDescent="0.25">
      <c r="A9" s="324">
        <v>2</v>
      </c>
      <c r="B9" s="393" t="s">
        <v>493</v>
      </c>
      <c r="C9" s="459">
        <v>0</v>
      </c>
      <c r="D9" s="459">
        <v>0</v>
      </c>
    </row>
    <row r="10" spans="1:5" x14ac:dyDescent="0.25">
      <c r="A10" s="460"/>
      <c r="B10" s="461" t="s">
        <v>494</v>
      </c>
      <c r="C10" s="462">
        <f>SUM(C8:C9)</f>
        <v>0</v>
      </c>
      <c r="D10" s="462">
        <f>SUM(D8:D9)</f>
        <v>0</v>
      </c>
    </row>
    <row r="11" spans="1:5" x14ac:dyDescent="0.25">
      <c r="A11" s="325" t="s">
        <v>495</v>
      </c>
      <c r="B11" s="457" t="s">
        <v>496</v>
      </c>
      <c r="C11" s="458"/>
      <c r="D11" s="458"/>
    </row>
    <row r="12" spans="1:5" ht="47.25" x14ac:dyDescent="0.25">
      <c r="A12" s="324">
        <v>1</v>
      </c>
      <c r="B12" s="393" t="s">
        <v>497</v>
      </c>
      <c r="C12" s="459">
        <v>0</v>
      </c>
      <c r="D12" s="459">
        <v>0</v>
      </c>
    </row>
    <row r="13" spans="1:5" ht="63" x14ac:dyDescent="0.25">
      <c r="A13" s="324">
        <v>2</v>
      </c>
      <c r="B13" s="393" t="s">
        <v>498</v>
      </c>
      <c r="C13" s="459">
        <v>0</v>
      </c>
      <c r="D13" s="459">
        <v>0</v>
      </c>
    </row>
    <row r="14" spans="1:5" x14ac:dyDescent="0.25">
      <c r="A14" s="324" t="s">
        <v>41</v>
      </c>
      <c r="B14" s="463" t="s">
        <v>494</v>
      </c>
      <c r="C14" s="462">
        <f>SUM(C12:C13)</f>
        <v>0</v>
      </c>
      <c r="D14" s="462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11023622047" footer="0.511811023622047"/>
  <pageSetup paperSize="9" scale="7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workbookViewId="0">
      <selection activeCell="H15" sqref="H15"/>
    </sheetView>
  </sheetViews>
  <sheetFormatPr defaultColWidth="8.85546875" defaultRowHeight="15" outlineLevelCol="2" x14ac:dyDescent="0.25"/>
  <cols>
    <col min="1" max="1" width="29" style="17" customWidth="1"/>
    <col min="2" max="2" width="28.5703125" style="17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28.5703125" style="20" customWidth="1" collapsed="1"/>
  </cols>
  <sheetData>
    <row r="1" spans="1:8" ht="2.25" customHeight="1" x14ac:dyDescent="0.25"/>
    <row r="2" spans="1:8" ht="0.75" customHeight="1" x14ac:dyDescent="0.25">
      <c r="A2" s="21"/>
      <c r="B2" s="22"/>
      <c r="C2" s="22"/>
    </row>
    <row r="3" spans="1:8" ht="120" customHeight="1" x14ac:dyDescent="0.25">
      <c r="A3" s="21"/>
      <c r="B3" s="553" t="s">
        <v>553</v>
      </c>
      <c r="C3" s="553"/>
      <c r="D3" s="553"/>
      <c r="E3" s="553"/>
      <c r="F3" s="553"/>
      <c r="G3" s="553"/>
      <c r="H3" s="553"/>
    </row>
    <row r="4" spans="1:8" x14ac:dyDescent="0.25">
      <c r="A4" s="21"/>
      <c r="B4" s="21"/>
      <c r="C4" s="22"/>
    </row>
    <row r="5" spans="1:8" ht="15.75" customHeight="1" x14ac:dyDescent="0.25">
      <c r="A5" s="554" t="s">
        <v>560</v>
      </c>
      <c r="B5" s="554"/>
      <c r="C5" s="554"/>
      <c r="D5" s="554"/>
      <c r="E5" s="554"/>
      <c r="F5" s="554"/>
      <c r="G5" s="554"/>
      <c r="H5" s="554"/>
    </row>
    <row r="6" spans="1:8" ht="15.75" customHeight="1" x14ac:dyDescent="0.25">
      <c r="A6" s="554"/>
      <c r="B6" s="554"/>
      <c r="C6" s="554"/>
      <c r="D6" s="554"/>
      <c r="E6" s="554"/>
      <c r="F6" s="554"/>
      <c r="G6" s="554"/>
      <c r="H6" s="554"/>
    </row>
    <row r="7" spans="1:8" ht="15.75" x14ac:dyDescent="0.25">
      <c r="A7" s="23"/>
      <c r="B7" s="23"/>
      <c r="C7" s="24"/>
      <c r="D7" s="25"/>
      <c r="E7" s="25"/>
      <c r="F7" s="25"/>
      <c r="G7" s="25"/>
      <c r="H7" s="26"/>
    </row>
    <row r="8" spans="1:8" ht="47.25" customHeight="1" x14ac:dyDescent="0.25">
      <c r="A8" s="555" t="s">
        <v>42</v>
      </c>
      <c r="B8" s="555" t="s">
        <v>43</v>
      </c>
      <c r="C8" s="556" t="s">
        <v>44</v>
      </c>
      <c r="D8" s="557" t="s">
        <v>45</v>
      </c>
      <c r="E8" s="557" t="s">
        <v>46</v>
      </c>
      <c r="F8" s="557" t="s">
        <v>47</v>
      </c>
      <c r="G8" s="557" t="s">
        <v>48</v>
      </c>
      <c r="H8" s="558" t="s">
        <v>96</v>
      </c>
    </row>
    <row r="9" spans="1:8" ht="15" customHeight="1" x14ac:dyDescent="0.25">
      <c r="A9" s="555"/>
      <c r="B9" s="555"/>
      <c r="C9" s="556"/>
      <c r="D9" s="557"/>
      <c r="E9" s="557"/>
      <c r="F9" s="557"/>
      <c r="G9" s="557"/>
      <c r="H9" s="558"/>
    </row>
    <row r="10" spans="1:8" ht="15.75" x14ac:dyDescent="0.25">
      <c r="A10" s="29"/>
      <c r="B10" s="27" t="s">
        <v>49</v>
      </c>
      <c r="C10" s="28">
        <f>C11+C28</f>
        <v>5346.54</v>
      </c>
      <c r="D10" s="30">
        <f>SUM(D11:D37)</f>
        <v>577.21</v>
      </c>
      <c r="E10" s="30">
        <f>SUM(E11:E37)</f>
        <v>235</v>
      </c>
      <c r="F10" s="30">
        <f>SUM(F11:F37)</f>
        <v>40</v>
      </c>
      <c r="G10" s="30">
        <f>SUM(G11:G37)</f>
        <v>145.55000000000001</v>
      </c>
      <c r="H10" s="31">
        <f>H11+H28</f>
        <v>3062.2</v>
      </c>
    </row>
    <row r="11" spans="1:8" ht="47.25" x14ac:dyDescent="0.25">
      <c r="A11" s="27" t="s">
        <v>50</v>
      </c>
      <c r="B11" s="27" t="s">
        <v>51</v>
      </c>
      <c r="C11" s="28">
        <f>C18+C14+C12</f>
        <v>815</v>
      </c>
      <c r="D11" s="32"/>
      <c r="E11" s="32"/>
      <c r="F11" s="32"/>
      <c r="G11" s="32"/>
      <c r="H11" s="31">
        <f>H12+H14+H18+H25</f>
        <v>675.6</v>
      </c>
    </row>
    <row r="12" spans="1:8" ht="31.5" x14ac:dyDescent="0.25">
      <c r="A12" s="27" t="s">
        <v>52</v>
      </c>
      <c r="B12" s="27" t="s">
        <v>53</v>
      </c>
      <c r="C12" s="28">
        <v>70</v>
      </c>
      <c r="D12" s="32"/>
      <c r="E12" s="32"/>
      <c r="F12" s="32"/>
      <c r="G12" s="32"/>
      <c r="H12" s="31">
        <f>H13</f>
        <v>10.4</v>
      </c>
    </row>
    <row r="13" spans="1:8" ht="31.5" x14ac:dyDescent="0.25">
      <c r="A13" s="33" t="s">
        <v>54</v>
      </c>
      <c r="B13" s="33" t="s">
        <v>55</v>
      </c>
      <c r="C13" s="34">
        <v>70</v>
      </c>
      <c r="D13" s="32"/>
      <c r="E13" s="32">
        <v>45</v>
      </c>
      <c r="F13" s="32"/>
      <c r="G13" s="32"/>
      <c r="H13" s="35">
        <v>10.4</v>
      </c>
    </row>
    <row r="14" spans="1:8" ht="31.5" x14ac:dyDescent="0.25">
      <c r="A14" s="27" t="s">
        <v>56</v>
      </c>
      <c r="B14" s="27" t="s">
        <v>57</v>
      </c>
      <c r="C14" s="28">
        <f>C15+C16+C17</f>
        <v>555</v>
      </c>
      <c r="D14" s="32"/>
      <c r="E14" s="32"/>
      <c r="F14" s="32"/>
      <c r="G14" s="32"/>
      <c r="H14" s="31">
        <f>H15+H16+H17</f>
        <v>500</v>
      </c>
    </row>
    <row r="15" spans="1:8" ht="47.25" x14ac:dyDescent="0.25">
      <c r="A15" s="33" t="s">
        <v>58</v>
      </c>
      <c r="B15" s="33" t="s">
        <v>7</v>
      </c>
      <c r="C15" s="34">
        <v>450</v>
      </c>
      <c r="D15" s="32"/>
      <c r="E15" s="32"/>
      <c r="F15" s="32"/>
      <c r="G15" s="32"/>
      <c r="H15" s="35">
        <v>500</v>
      </c>
    </row>
    <row r="16" spans="1:8" ht="94.5" hidden="1" x14ac:dyDescent="0.25">
      <c r="A16" s="33" t="s">
        <v>59</v>
      </c>
      <c r="B16" s="33" t="s">
        <v>8</v>
      </c>
      <c r="C16" s="34">
        <v>80</v>
      </c>
      <c r="D16" s="32"/>
      <c r="E16" s="32"/>
      <c r="F16" s="32"/>
      <c r="G16" s="32"/>
      <c r="H16" s="35">
        <v>0</v>
      </c>
    </row>
    <row r="17" spans="1:8" ht="78.75" hidden="1" x14ac:dyDescent="0.25">
      <c r="A17" s="33" t="s">
        <v>60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0</v>
      </c>
    </row>
    <row r="18" spans="1:8" ht="15.75" x14ac:dyDescent="0.25">
      <c r="A18" s="27" t="s">
        <v>61</v>
      </c>
      <c r="B18" s="27" t="s">
        <v>62</v>
      </c>
      <c r="C18" s="28">
        <f>C19+C20</f>
        <v>190</v>
      </c>
      <c r="D18" s="32"/>
      <c r="E18" s="32"/>
      <c r="F18" s="32"/>
      <c r="G18" s="32"/>
      <c r="H18" s="31">
        <f>H19+H20</f>
        <v>45.2</v>
      </c>
    </row>
    <row r="19" spans="1:8" ht="126" x14ac:dyDescent="0.25">
      <c r="A19" s="33" t="s">
        <v>63</v>
      </c>
      <c r="B19" s="33" t="s">
        <v>10</v>
      </c>
      <c r="C19" s="34">
        <v>50</v>
      </c>
      <c r="D19" s="32"/>
      <c r="E19" s="32"/>
      <c r="F19" s="32"/>
      <c r="G19" s="32"/>
      <c r="H19" s="35">
        <v>8.1999999999999993</v>
      </c>
    </row>
    <row r="20" spans="1:8" ht="15.75" x14ac:dyDescent="0.25">
      <c r="A20" s="27" t="s">
        <v>64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37</v>
      </c>
    </row>
    <row r="21" spans="1:8" ht="141.75" x14ac:dyDescent="0.25">
      <c r="A21" s="33" t="s">
        <v>65</v>
      </c>
      <c r="B21" s="33" t="s">
        <v>12</v>
      </c>
      <c r="C21" s="34">
        <v>120</v>
      </c>
      <c r="D21" s="32"/>
      <c r="E21" s="32"/>
      <c r="F21" s="32"/>
      <c r="G21" s="32"/>
      <c r="H21" s="35">
        <v>20</v>
      </c>
    </row>
    <row r="22" spans="1:8" ht="141.75" x14ac:dyDescent="0.25">
      <c r="A22" s="33" t="s">
        <v>66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17</v>
      </c>
    </row>
    <row r="23" spans="1:8" ht="63" hidden="1" x14ac:dyDescent="0.25">
      <c r="A23" s="36" t="s">
        <v>67</v>
      </c>
      <c r="B23" s="27" t="s">
        <v>68</v>
      </c>
      <c r="C23" s="28"/>
      <c r="D23" s="30"/>
      <c r="E23" s="30"/>
      <c r="F23" s="30"/>
      <c r="G23" s="30"/>
      <c r="H23" s="31">
        <f>H24</f>
        <v>0</v>
      </c>
    </row>
    <row r="24" spans="1:8" ht="78.75" hidden="1" x14ac:dyDescent="0.25">
      <c r="A24" s="37" t="s">
        <v>69</v>
      </c>
      <c r="B24" s="33" t="s">
        <v>70</v>
      </c>
      <c r="C24" s="34"/>
      <c r="D24" s="32"/>
      <c r="E24" s="32"/>
      <c r="F24" s="32"/>
      <c r="G24" s="32"/>
      <c r="H24" s="35">
        <v>0</v>
      </c>
    </row>
    <row r="25" spans="1:8" ht="15.75" x14ac:dyDescent="0.25">
      <c r="A25" s="36" t="s">
        <v>71</v>
      </c>
      <c r="B25" s="27"/>
      <c r="C25" s="34"/>
      <c r="D25" s="32"/>
      <c r="E25" s="32"/>
      <c r="F25" s="32"/>
      <c r="G25" s="32"/>
      <c r="H25" s="31">
        <f>H26</f>
        <v>120</v>
      </c>
    </row>
    <row r="26" spans="1:8" ht="63" x14ac:dyDescent="0.25">
      <c r="A26" s="37" t="s">
        <v>67</v>
      </c>
      <c r="B26" s="37" t="s">
        <v>72</v>
      </c>
      <c r="C26" s="34"/>
      <c r="D26" s="32"/>
      <c r="E26" s="32"/>
      <c r="F26" s="32"/>
      <c r="G26" s="32"/>
      <c r="H26" s="35">
        <f>H27</f>
        <v>120</v>
      </c>
    </row>
    <row r="27" spans="1:8" ht="247.5" x14ac:dyDescent="0.25">
      <c r="A27" s="37" t="s">
        <v>73</v>
      </c>
      <c r="B27" s="38" t="s">
        <v>74</v>
      </c>
      <c r="C27" s="34"/>
      <c r="D27" s="32"/>
      <c r="E27" s="32"/>
      <c r="F27" s="32"/>
      <c r="G27" s="32"/>
      <c r="H27" s="35">
        <v>120</v>
      </c>
    </row>
    <row r="28" spans="1:8" ht="31.5" x14ac:dyDescent="0.25">
      <c r="A28" s="27" t="s">
        <v>75</v>
      </c>
      <c r="B28" s="27" t="s">
        <v>76</v>
      </c>
      <c r="C28" s="28">
        <f>C29</f>
        <v>4531.54</v>
      </c>
      <c r="D28" s="32"/>
      <c r="E28" s="32"/>
      <c r="F28" s="32"/>
      <c r="G28" s="32"/>
      <c r="H28" s="31">
        <f>H29</f>
        <v>2386.6</v>
      </c>
    </row>
    <row r="29" spans="1:8" ht="78.75" x14ac:dyDescent="0.25">
      <c r="A29" s="27" t="s">
        <v>77</v>
      </c>
      <c r="B29" s="27" t="s">
        <v>78</v>
      </c>
      <c r="C29" s="28">
        <f>C30+C31+C32+C34+C35+C37</f>
        <v>4531.54</v>
      </c>
      <c r="D29" s="32"/>
      <c r="E29" s="32"/>
      <c r="F29" s="32"/>
      <c r="G29" s="32"/>
      <c r="H29" s="31">
        <f>H30+H31+H32+H33+H34+H38</f>
        <v>2386.6</v>
      </c>
    </row>
    <row r="30" spans="1:8" ht="63" x14ac:dyDescent="0.25">
      <c r="A30" s="33" t="s">
        <v>79</v>
      </c>
      <c r="B30" s="33" t="s">
        <v>80</v>
      </c>
      <c r="C30" s="34">
        <v>1016.8</v>
      </c>
      <c r="D30" s="32"/>
      <c r="E30" s="32"/>
      <c r="F30" s="32"/>
      <c r="G30" s="32"/>
      <c r="H30" s="35">
        <v>858.5</v>
      </c>
    </row>
    <row r="31" spans="1:8" ht="110.25" x14ac:dyDescent="0.25">
      <c r="A31" s="33" t="s">
        <v>81</v>
      </c>
      <c r="B31" s="33" t="s">
        <v>82</v>
      </c>
      <c r="C31" s="34">
        <v>60</v>
      </c>
      <c r="D31" s="32"/>
      <c r="E31" s="32"/>
      <c r="F31" s="32"/>
      <c r="G31" s="32"/>
      <c r="H31" s="35">
        <v>138.6</v>
      </c>
    </row>
    <row r="32" spans="1:8" ht="110.25" x14ac:dyDescent="0.25">
      <c r="A32" s="33" t="s">
        <v>83</v>
      </c>
      <c r="B32" s="33" t="s">
        <v>84</v>
      </c>
      <c r="C32" s="34">
        <v>822</v>
      </c>
      <c r="D32" s="32"/>
      <c r="E32" s="32"/>
      <c r="F32" s="32"/>
      <c r="G32" s="32">
        <v>85.55</v>
      </c>
      <c r="H32" s="35">
        <v>575.5</v>
      </c>
    </row>
    <row r="33" spans="1:8" ht="126" x14ac:dyDescent="0.25">
      <c r="A33" s="37" t="s">
        <v>85</v>
      </c>
      <c r="B33" s="33" t="s">
        <v>86</v>
      </c>
      <c r="C33" s="34">
        <v>626.95000000000005</v>
      </c>
      <c r="D33" s="32"/>
      <c r="E33" s="32"/>
      <c r="F33" s="32"/>
      <c r="G33" s="32"/>
      <c r="H33" s="35">
        <v>100</v>
      </c>
    </row>
    <row r="34" spans="1:8" ht="119.25" customHeight="1" x14ac:dyDescent="0.25">
      <c r="A34" s="37" t="s">
        <v>87</v>
      </c>
      <c r="B34" s="33" t="s">
        <v>88</v>
      </c>
      <c r="C34" s="34">
        <v>1401.2</v>
      </c>
      <c r="D34" s="32"/>
      <c r="E34" s="32"/>
      <c r="F34" s="32"/>
      <c r="G34" s="32"/>
      <c r="H34" s="35">
        <v>714</v>
      </c>
    </row>
    <row r="35" spans="1:8" ht="126" hidden="1" x14ac:dyDescent="0.25">
      <c r="A35" s="37" t="s">
        <v>85</v>
      </c>
      <c r="B35" s="33" t="s">
        <v>86</v>
      </c>
      <c r="C35" s="34">
        <v>626.95000000000005</v>
      </c>
      <c r="D35" s="32"/>
      <c r="E35" s="32"/>
      <c r="F35" s="32"/>
      <c r="G35" s="32"/>
      <c r="H35" s="35">
        <v>0</v>
      </c>
    </row>
    <row r="36" spans="1:8" ht="46.15" hidden="1" customHeight="1" x14ac:dyDescent="0.25">
      <c r="A36" s="39" t="s">
        <v>89</v>
      </c>
      <c r="B36" s="40" t="s">
        <v>90</v>
      </c>
      <c r="C36" s="41">
        <v>0</v>
      </c>
      <c r="D36" s="42"/>
      <c r="E36" s="42">
        <v>190</v>
      </c>
      <c r="F36" s="42"/>
      <c r="G36" s="42"/>
      <c r="H36" s="43">
        <v>0</v>
      </c>
    </row>
    <row r="37" spans="1:8" ht="113.25" hidden="1" x14ac:dyDescent="0.25">
      <c r="A37" s="44" t="s">
        <v>91</v>
      </c>
      <c r="B37" s="45" t="s">
        <v>92</v>
      </c>
      <c r="C37" s="46" t="s">
        <v>93</v>
      </c>
      <c r="D37" s="47">
        <v>577.21</v>
      </c>
      <c r="E37" s="47"/>
      <c r="F37" s="47"/>
      <c r="G37" s="47"/>
      <c r="H37" s="48">
        <v>0</v>
      </c>
    </row>
    <row r="38" spans="1:8" ht="78.75" hidden="1" x14ac:dyDescent="0.3">
      <c r="A38" s="49" t="s">
        <v>94</v>
      </c>
      <c r="B38" s="50" t="s">
        <v>95</v>
      </c>
      <c r="C38" s="51">
        <v>270</v>
      </c>
      <c r="D38" s="52"/>
      <c r="E38" s="52"/>
      <c r="F38" s="52"/>
      <c r="G38" s="52"/>
      <c r="H38" s="53">
        <v>0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11023622047" footer="0.511811023622047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view="pageBreakPreview" workbookViewId="0">
      <selection activeCell="B1" sqref="B1"/>
    </sheetView>
  </sheetViews>
  <sheetFormatPr defaultColWidth="9.140625" defaultRowHeight="15.75" outlineLevelRow="1" x14ac:dyDescent="0.3"/>
  <cols>
    <col min="1" max="1" width="34.7109375" style="495" customWidth="1"/>
    <col min="2" max="2" width="63.7109375" style="496" customWidth="1"/>
    <col min="3" max="3" width="16.28515625" style="434" customWidth="1"/>
    <col min="4" max="4" width="15.42578125" style="434" customWidth="1"/>
    <col min="5" max="255" width="9.140625" style="497"/>
    <col min="256" max="256" width="26.7109375" style="497" customWidth="1"/>
    <col min="257" max="257" width="81.42578125" style="497" customWidth="1"/>
    <col min="258" max="260" width="13.85546875" style="497" customWidth="1"/>
    <col min="261" max="511" width="9.140625" style="497"/>
    <col min="512" max="512" width="26.7109375" style="497" customWidth="1"/>
    <col min="513" max="513" width="81.42578125" style="497" customWidth="1"/>
    <col min="514" max="516" width="13.85546875" style="497" customWidth="1"/>
    <col min="517" max="767" width="9.140625" style="497"/>
    <col min="768" max="768" width="26.7109375" style="497" customWidth="1"/>
    <col min="769" max="769" width="81.42578125" style="497" customWidth="1"/>
    <col min="770" max="772" width="13.85546875" style="497" customWidth="1"/>
    <col min="773" max="1023" width="9.140625" style="497"/>
    <col min="1024" max="1024" width="26.7109375" style="497" customWidth="1"/>
  </cols>
  <sheetData>
    <row r="1" spans="1:6" ht="187.5" customHeight="1" x14ac:dyDescent="0.3">
      <c r="A1" s="498"/>
      <c r="B1" s="498"/>
      <c r="C1" s="587" t="s">
        <v>586</v>
      </c>
      <c r="D1" s="587"/>
      <c r="E1" s="499"/>
      <c r="F1" s="499"/>
    </row>
    <row r="2" spans="1:6" ht="54.75" customHeight="1" x14ac:dyDescent="0.3">
      <c r="A2" s="588" t="s">
        <v>575</v>
      </c>
      <c r="B2" s="588"/>
      <c r="C2" s="588"/>
      <c r="D2" s="588"/>
    </row>
    <row r="3" spans="1:6" ht="18.75" customHeight="1" x14ac:dyDescent="0.3">
      <c r="D3" s="434" t="s">
        <v>543</v>
      </c>
    </row>
    <row r="4" spans="1:6" s="503" customFormat="1" ht="94.5" customHeight="1" x14ac:dyDescent="0.2">
      <c r="A4" s="500" t="s">
        <v>42</v>
      </c>
      <c r="B4" s="501" t="s">
        <v>462</v>
      </c>
      <c r="C4" s="405" t="s">
        <v>546</v>
      </c>
      <c r="D4" s="502" t="s">
        <v>576</v>
      </c>
    </row>
    <row r="5" spans="1:6" ht="31.9" customHeight="1" x14ac:dyDescent="0.3">
      <c r="A5" s="504" t="s">
        <v>463</v>
      </c>
      <c r="B5" s="505" t="s">
        <v>464</v>
      </c>
      <c r="C5" s="474">
        <f>C6+C11+C19</f>
        <v>0</v>
      </c>
      <c r="D5" s="474">
        <f>D6+D11+D19</f>
        <v>0</v>
      </c>
    </row>
    <row r="6" spans="1:6" ht="31.9" customHeight="1" x14ac:dyDescent="0.3">
      <c r="A6" s="473" t="s">
        <v>500</v>
      </c>
      <c r="B6" s="506" t="s">
        <v>501</v>
      </c>
      <c r="C6" s="474">
        <f>C7+C9</f>
        <v>0</v>
      </c>
      <c r="D6" s="474">
        <f>D7+D9</f>
        <v>0</v>
      </c>
    </row>
    <row r="7" spans="1:6" ht="31.9" customHeight="1" x14ac:dyDescent="0.3">
      <c r="A7" s="473" t="s">
        <v>502</v>
      </c>
      <c r="B7" s="506" t="s">
        <v>503</v>
      </c>
      <c r="C7" s="474">
        <f>C8</f>
        <v>0</v>
      </c>
      <c r="D7" s="474">
        <f>D8</f>
        <v>0</v>
      </c>
    </row>
    <row r="8" spans="1:6" ht="31.9" customHeight="1" x14ac:dyDescent="0.3">
      <c r="A8" s="475" t="s">
        <v>504</v>
      </c>
      <c r="B8" s="81" t="s">
        <v>505</v>
      </c>
      <c r="C8" s="488">
        <v>0</v>
      </c>
      <c r="D8" s="488">
        <v>0</v>
      </c>
    </row>
    <row r="9" spans="1:6" ht="31.9" customHeight="1" x14ac:dyDescent="0.3">
      <c r="A9" s="473" t="s">
        <v>506</v>
      </c>
      <c r="B9" s="506" t="s">
        <v>507</v>
      </c>
      <c r="C9" s="477">
        <f>C10</f>
        <v>0</v>
      </c>
      <c r="D9" s="477">
        <f>D10</f>
        <v>0</v>
      </c>
    </row>
    <row r="10" spans="1:6" ht="31.9" customHeight="1" x14ac:dyDescent="0.3">
      <c r="A10" s="475" t="s">
        <v>508</v>
      </c>
      <c r="B10" s="81" t="s">
        <v>509</v>
      </c>
      <c r="C10" s="488"/>
      <c r="D10" s="488">
        <v>0</v>
      </c>
    </row>
    <row r="11" spans="1:6" ht="35.25" customHeight="1" x14ac:dyDescent="0.3">
      <c r="A11" s="480" t="s">
        <v>512</v>
      </c>
      <c r="B11" s="481" t="s">
        <v>513</v>
      </c>
      <c r="C11" s="474">
        <f>C15+C17</f>
        <v>0</v>
      </c>
      <c r="D11" s="474">
        <f>D15+D17</f>
        <v>0</v>
      </c>
    </row>
    <row r="12" spans="1:6" ht="54.75" hidden="1" customHeight="1" outlineLevel="1" x14ac:dyDescent="0.3">
      <c r="A12" s="482" t="s">
        <v>514</v>
      </c>
      <c r="B12" s="483" t="s">
        <v>515</v>
      </c>
      <c r="C12" s="484">
        <f>C13</f>
        <v>0</v>
      </c>
      <c r="D12" s="487">
        <f>D13</f>
        <v>0</v>
      </c>
    </row>
    <row r="13" spans="1:6" ht="55.5" hidden="1" customHeight="1" outlineLevel="1" x14ac:dyDescent="0.3">
      <c r="A13" s="482" t="s">
        <v>516</v>
      </c>
      <c r="B13" s="483" t="s">
        <v>517</v>
      </c>
      <c r="C13" s="447">
        <f>C14</f>
        <v>0</v>
      </c>
      <c r="D13" s="485">
        <f>D14</f>
        <v>0</v>
      </c>
    </row>
    <row r="14" spans="1:6" ht="52.5" hidden="1" customHeight="1" outlineLevel="1" x14ac:dyDescent="0.3">
      <c r="A14" s="482" t="s">
        <v>520</v>
      </c>
      <c r="B14" s="483" t="s">
        <v>519</v>
      </c>
      <c r="C14" s="485">
        <v>0</v>
      </c>
      <c r="D14" s="485"/>
    </row>
    <row r="15" spans="1:6" ht="52.5" customHeight="1" outlineLevel="1" x14ac:dyDescent="0.3">
      <c r="A15" s="480" t="s">
        <v>516</v>
      </c>
      <c r="B15" s="486" t="s">
        <v>517</v>
      </c>
      <c r="C15" s="487">
        <f>C16</f>
        <v>0</v>
      </c>
      <c r="D15" s="487">
        <f>D16</f>
        <v>0</v>
      </c>
    </row>
    <row r="16" spans="1:6" ht="63" customHeight="1" outlineLevel="1" x14ac:dyDescent="0.3">
      <c r="A16" s="482" t="s">
        <v>518</v>
      </c>
      <c r="B16" s="483" t="s">
        <v>519</v>
      </c>
      <c r="C16" s="485">
        <v>0</v>
      </c>
      <c r="D16" s="485">
        <v>0</v>
      </c>
    </row>
    <row r="17" spans="1:4" ht="45.6" customHeight="1" x14ac:dyDescent="0.3">
      <c r="A17" s="480" t="s">
        <v>521</v>
      </c>
      <c r="B17" s="486" t="s">
        <v>522</v>
      </c>
      <c r="C17" s="474">
        <f>C18</f>
        <v>0</v>
      </c>
      <c r="D17" s="474">
        <f>D18</f>
        <v>0</v>
      </c>
    </row>
    <row r="18" spans="1:4" ht="43.15" customHeight="1" x14ac:dyDescent="0.3">
      <c r="A18" s="482" t="s">
        <v>523</v>
      </c>
      <c r="B18" s="483" t="s">
        <v>524</v>
      </c>
      <c r="C18" s="488">
        <v>0</v>
      </c>
      <c r="D18" s="488">
        <v>0</v>
      </c>
    </row>
    <row r="19" spans="1:4" ht="34.15" customHeight="1" x14ac:dyDescent="0.3">
      <c r="A19" s="480" t="s">
        <v>525</v>
      </c>
      <c r="B19" s="481" t="s">
        <v>526</v>
      </c>
      <c r="C19" s="489">
        <v>0</v>
      </c>
      <c r="D19" s="489">
        <v>0</v>
      </c>
    </row>
    <row r="20" spans="1:4" ht="50.45" customHeight="1" x14ac:dyDescent="0.3">
      <c r="A20" s="480" t="s">
        <v>527</v>
      </c>
      <c r="B20" s="481" t="s">
        <v>528</v>
      </c>
      <c r="C20" s="409">
        <v>0</v>
      </c>
      <c r="D20" s="409">
        <v>0</v>
      </c>
    </row>
    <row r="21" spans="1:4" ht="51.6" customHeight="1" x14ac:dyDescent="0.3">
      <c r="A21" s="482" t="s">
        <v>529</v>
      </c>
      <c r="B21" s="341" t="s">
        <v>172</v>
      </c>
      <c r="C21" s="409">
        <v>0</v>
      </c>
      <c r="D21" s="409">
        <v>0</v>
      </c>
    </row>
    <row r="22" spans="1:4" ht="58.9" customHeight="1" x14ac:dyDescent="0.3">
      <c r="A22" s="482" t="s">
        <v>544</v>
      </c>
      <c r="B22" s="341" t="s">
        <v>172</v>
      </c>
      <c r="C22" s="409">
        <v>0</v>
      </c>
      <c r="D22" s="409">
        <v>0</v>
      </c>
    </row>
    <row r="23" spans="1:4" ht="50.25" customHeight="1" x14ac:dyDescent="0.3">
      <c r="A23" s="480" t="s">
        <v>531</v>
      </c>
      <c r="B23" s="481" t="s">
        <v>532</v>
      </c>
      <c r="C23" s="489">
        <f t="shared" ref="C23:D25" si="0">+C24</f>
        <v>0</v>
      </c>
      <c r="D23" s="489">
        <f t="shared" si="0"/>
        <v>0</v>
      </c>
    </row>
    <row r="24" spans="1:4" ht="40.5" customHeight="1" x14ac:dyDescent="0.3">
      <c r="A24" s="482" t="s">
        <v>533</v>
      </c>
      <c r="B24" s="483" t="s">
        <v>534</v>
      </c>
      <c r="C24" s="490">
        <f t="shared" si="0"/>
        <v>0</v>
      </c>
      <c r="D24" s="490">
        <f t="shared" si="0"/>
        <v>0</v>
      </c>
    </row>
    <row r="25" spans="1:4" ht="126.75" x14ac:dyDescent="0.3">
      <c r="A25" s="482" t="s">
        <v>535</v>
      </c>
      <c r="B25" s="483" t="s">
        <v>536</v>
      </c>
      <c r="C25" s="490">
        <f t="shared" si="0"/>
        <v>0</v>
      </c>
      <c r="D25" s="490">
        <f t="shared" si="0"/>
        <v>0</v>
      </c>
    </row>
    <row r="26" spans="1:4" ht="111" x14ac:dyDescent="0.3">
      <c r="A26" s="482" t="s">
        <v>537</v>
      </c>
      <c r="B26" s="483" t="s">
        <v>538</v>
      </c>
      <c r="C26" s="490">
        <v>0</v>
      </c>
      <c r="D26" s="490">
        <v>0</v>
      </c>
    </row>
    <row r="27" spans="1:4" ht="36" customHeight="1" x14ac:dyDescent="0.3">
      <c r="B27" s="507"/>
    </row>
    <row r="28" spans="1:4" ht="54" customHeight="1" x14ac:dyDescent="0.3">
      <c r="B28" s="507"/>
    </row>
    <row r="29" spans="1:4" ht="69.599999999999994" customHeight="1" x14ac:dyDescent="0.3">
      <c r="B29" s="507"/>
    </row>
    <row r="30" spans="1:4" ht="31.5" customHeight="1" x14ac:dyDescent="0.3">
      <c r="B30" s="507"/>
    </row>
    <row r="31" spans="1:4" ht="52.9" customHeight="1" x14ac:dyDescent="0.3">
      <c r="B31" s="507"/>
    </row>
    <row r="32" spans="1:4" ht="69" customHeight="1" x14ac:dyDescent="0.3">
      <c r="B32" s="507"/>
    </row>
    <row r="35" spans="2:2" x14ac:dyDescent="0.3">
      <c r="B35" s="507"/>
    </row>
    <row r="37" spans="2:2" ht="59.25" customHeight="1" x14ac:dyDescent="0.3">
      <c r="B37" s="507"/>
    </row>
  </sheetData>
  <mergeCells count="2">
    <mergeCell ref="C1:D1"/>
    <mergeCell ref="A2:D2"/>
  </mergeCells>
  <pageMargins left="1.1812499999999999" right="0.39374999999999999" top="0.78749999999999998" bottom="0.78749999999999998" header="0.511811023622047" footer="0.511811023622047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view="pageBreakPreview" workbookViewId="0">
      <selection sqref="A1:C1"/>
    </sheetView>
  </sheetViews>
  <sheetFormatPr defaultColWidth="9.140625" defaultRowHeight="15.75" x14ac:dyDescent="0.3"/>
  <cols>
    <col min="1" max="1" width="9.85546875" style="508" customWidth="1"/>
    <col min="2" max="2" width="67.5703125" style="509" customWidth="1"/>
    <col min="3" max="3" width="19.140625" style="510" customWidth="1"/>
    <col min="4" max="1024" width="9.140625" style="508"/>
  </cols>
  <sheetData>
    <row r="1" spans="1:3" ht="75" customHeight="1" x14ac:dyDescent="0.3">
      <c r="A1" s="589" t="s">
        <v>587</v>
      </c>
      <c r="B1" s="589"/>
      <c r="C1" s="589"/>
    </row>
    <row r="2" spans="1:3" ht="20.45" customHeight="1" x14ac:dyDescent="0.3">
      <c r="A2" s="5"/>
      <c r="B2" s="4"/>
      <c r="C2" s="4"/>
    </row>
    <row r="3" spans="1:3" ht="39" customHeight="1" x14ac:dyDescent="0.3">
      <c r="A3" s="590" t="s">
        <v>577</v>
      </c>
      <c r="B3" s="590"/>
      <c r="C3" s="590"/>
    </row>
    <row r="4" spans="1:3" ht="15" customHeight="1" x14ac:dyDescent="0.3">
      <c r="A4" s="562" t="s">
        <v>416</v>
      </c>
      <c r="B4" s="562" t="s">
        <v>176</v>
      </c>
      <c r="C4" s="591" t="s">
        <v>427</v>
      </c>
    </row>
    <row r="5" spans="1:3" x14ac:dyDescent="0.3">
      <c r="A5" s="562"/>
      <c r="B5" s="562"/>
      <c r="C5" s="591"/>
    </row>
    <row r="6" spans="1:3" ht="25.5" x14ac:dyDescent="0.3">
      <c r="A6" s="511" t="s">
        <v>490</v>
      </c>
      <c r="B6" s="512" t="s">
        <v>491</v>
      </c>
      <c r="C6" s="513"/>
    </row>
    <row r="7" spans="1:3" ht="32.25" x14ac:dyDescent="0.3">
      <c r="A7" s="514">
        <v>1</v>
      </c>
      <c r="B7" s="515" t="s">
        <v>545</v>
      </c>
      <c r="C7" s="516">
        <v>0</v>
      </c>
    </row>
    <row r="8" spans="1:3" x14ac:dyDescent="0.3">
      <c r="A8" s="517"/>
      <c r="B8" s="518" t="s">
        <v>494</v>
      </c>
      <c r="C8" s="519">
        <f>C7</f>
        <v>0</v>
      </c>
    </row>
    <row r="9" spans="1:3" x14ac:dyDescent="0.3">
      <c r="A9" s="511" t="s">
        <v>495</v>
      </c>
      <c r="B9" s="512" t="s">
        <v>496</v>
      </c>
      <c r="C9" s="519"/>
    </row>
    <row r="10" spans="1:3" ht="63.75" x14ac:dyDescent="0.3">
      <c r="A10" s="514">
        <v>1</v>
      </c>
      <c r="B10" s="515" t="s">
        <v>497</v>
      </c>
      <c r="C10" s="516">
        <v>0</v>
      </c>
    </row>
    <row r="11" spans="1:3" x14ac:dyDescent="0.3">
      <c r="A11" s="514" t="s">
        <v>41</v>
      </c>
      <c r="B11" s="520" t="s">
        <v>494</v>
      </c>
      <c r="C11" s="519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1.1812499999999999" right="0.39374999999999999" top="0.78749999999999998" bottom="0.78749999999999998" header="0.511811023622047" footer="0.511811023622047"/>
  <pageSetup paperSize="9" scale="8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5"/>
  <sheetViews>
    <sheetView view="pageBreakPreview" topLeftCell="A4" workbookViewId="0">
      <selection activeCell="C1" sqref="C1:D1"/>
    </sheetView>
  </sheetViews>
  <sheetFormatPr defaultColWidth="9.140625" defaultRowHeight="15.75" x14ac:dyDescent="0.3"/>
  <cols>
    <col min="1" max="1" width="9.85546875" style="508" customWidth="1"/>
    <col min="2" max="2" width="67.5703125" style="509" customWidth="1"/>
    <col min="3" max="3" width="15.7109375" style="509" customWidth="1"/>
    <col min="4" max="4" width="15.7109375" style="521" customWidth="1"/>
    <col min="5" max="5" width="10.5703125" style="508" customWidth="1"/>
    <col min="6" max="1024" width="9.140625" style="508"/>
  </cols>
  <sheetData>
    <row r="1" spans="1:5" ht="175.5" customHeight="1" x14ac:dyDescent="0.3">
      <c r="A1" s="522"/>
      <c r="B1" s="522"/>
      <c r="C1" s="587" t="s">
        <v>589</v>
      </c>
      <c r="D1" s="587"/>
    </row>
    <row r="2" spans="1:5" x14ac:dyDescent="0.3">
      <c r="A2" s="592"/>
      <c r="B2" s="592"/>
      <c r="C2" s="592"/>
      <c r="D2" s="592"/>
    </row>
    <row r="3" spans="1:5" ht="57.4" customHeight="1" x14ac:dyDescent="0.3">
      <c r="A3" s="590" t="s">
        <v>578</v>
      </c>
      <c r="B3" s="590"/>
      <c r="C3" s="590"/>
      <c r="D3" s="590"/>
    </row>
    <row r="4" spans="1:5" ht="15" customHeight="1" x14ac:dyDescent="0.3">
      <c r="A4" s="593" t="s">
        <v>543</v>
      </c>
      <c r="B4" s="593"/>
      <c r="C4" s="593"/>
      <c r="D4" s="593"/>
    </row>
    <row r="5" spans="1:5" ht="15" customHeight="1" x14ac:dyDescent="0.3">
      <c r="A5" s="562" t="s">
        <v>416</v>
      </c>
      <c r="B5" s="562" t="s">
        <v>176</v>
      </c>
      <c r="C5" s="591" t="s">
        <v>427</v>
      </c>
      <c r="D5" s="591"/>
    </row>
    <row r="6" spans="1:5" x14ac:dyDescent="0.3">
      <c r="A6" s="562"/>
      <c r="B6" s="562"/>
      <c r="C6" s="7" t="s">
        <v>546</v>
      </c>
      <c r="D6" s="7" t="s">
        <v>579</v>
      </c>
    </row>
    <row r="7" spans="1:5" ht="27" x14ac:dyDescent="0.3">
      <c r="A7" s="511" t="s">
        <v>490</v>
      </c>
      <c r="B7" s="523" t="s">
        <v>491</v>
      </c>
      <c r="C7" s="524"/>
      <c r="D7" s="524"/>
    </row>
    <row r="8" spans="1:5" ht="32.25" x14ac:dyDescent="0.3">
      <c r="A8" s="514">
        <v>1</v>
      </c>
      <c r="B8" s="515" t="s">
        <v>545</v>
      </c>
      <c r="C8" s="524">
        <v>0</v>
      </c>
      <c r="D8" s="524">
        <v>0</v>
      </c>
      <c r="E8" s="525"/>
    </row>
    <row r="9" spans="1:5" ht="16.5" x14ac:dyDescent="0.3">
      <c r="A9" s="514"/>
      <c r="B9" s="515"/>
      <c r="C9" s="524"/>
      <c r="D9" s="524"/>
    </row>
    <row r="10" spans="1:5" x14ac:dyDescent="0.3">
      <c r="A10" s="517"/>
      <c r="B10" s="526" t="s">
        <v>494</v>
      </c>
      <c r="C10" s="527">
        <f>C8+C9</f>
        <v>0</v>
      </c>
      <c r="D10" s="527">
        <f>SUM(D8:D9)</f>
        <v>0</v>
      </c>
    </row>
    <row r="11" spans="1:5" x14ac:dyDescent="0.3">
      <c r="A11" s="511" t="s">
        <v>495</v>
      </c>
      <c r="B11" s="523" t="s">
        <v>496</v>
      </c>
      <c r="C11" s="524"/>
      <c r="D11" s="528"/>
    </row>
    <row r="12" spans="1:5" ht="63.75" x14ac:dyDescent="0.3">
      <c r="A12" s="514">
        <v>1</v>
      </c>
      <c r="B12" s="515" t="s">
        <v>547</v>
      </c>
      <c r="C12" s="524">
        <v>0</v>
      </c>
      <c r="D12" s="524">
        <v>0</v>
      </c>
    </row>
    <row r="13" spans="1:5" ht="63.75" x14ac:dyDescent="0.3">
      <c r="A13" s="514"/>
      <c r="B13" s="515" t="s">
        <v>497</v>
      </c>
      <c r="C13" s="524">
        <v>0</v>
      </c>
      <c r="D13" s="524">
        <v>0</v>
      </c>
    </row>
    <row r="14" spans="1:5" x14ac:dyDescent="0.3">
      <c r="A14" s="514" t="s">
        <v>41</v>
      </c>
      <c r="B14" s="529" t="s">
        <v>494</v>
      </c>
      <c r="C14" s="519">
        <f>C12+C13</f>
        <v>0</v>
      </c>
      <c r="D14" s="519">
        <f>D12+D13</f>
        <v>0</v>
      </c>
    </row>
    <row r="15" spans="1:5" x14ac:dyDescent="0.3">
      <c r="C15" s="530"/>
      <c r="D15" s="530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11023622047" footer="0.511811023622047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view="pageBreakPreview" workbookViewId="0">
      <selection sqref="A1:C1"/>
    </sheetView>
  </sheetViews>
  <sheetFormatPr defaultColWidth="9.140625" defaultRowHeight="15.75" x14ac:dyDescent="0.3"/>
  <cols>
    <col min="1" max="1" width="9.85546875" style="508" customWidth="1"/>
    <col min="2" max="2" width="67.5703125" style="509" customWidth="1"/>
    <col min="3" max="3" width="19.140625" style="510" customWidth="1"/>
    <col min="4" max="1024" width="9.140625" style="508"/>
  </cols>
  <sheetData>
    <row r="1" spans="1:3" ht="97.5" customHeight="1" x14ac:dyDescent="0.3">
      <c r="A1" s="589" t="s">
        <v>590</v>
      </c>
      <c r="B1" s="589"/>
      <c r="C1" s="589"/>
    </row>
    <row r="2" spans="1:3" ht="44.25" customHeight="1" x14ac:dyDescent="0.3">
      <c r="A2" s="5"/>
      <c r="B2" s="4"/>
      <c r="C2" s="4"/>
    </row>
    <row r="3" spans="1:3" ht="39" customHeight="1" x14ac:dyDescent="0.3">
      <c r="A3" s="594" t="s">
        <v>580</v>
      </c>
      <c r="B3" s="594"/>
      <c r="C3" s="594"/>
    </row>
    <row r="4" spans="1:3" ht="15" customHeight="1" x14ac:dyDescent="0.3">
      <c r="A4" s="562" t="s">
        <v>416</v>
      </c>
      <c r="B4" s="562" t="s">
        <v>176</v>
      </c>
      <c r="C4" s="591" t="s">
        <v>427</v>
      </c>
    </row>
    <row r="5" spans="1:3" x14ac:dyDescent="0.3">
      <c r="A5" s="562"/>
      <c r="B5" s="562"/>
      <c r="C5" s="591"/>
    </row>
    <row r="6" spans="1:3" ht="25.5" x14ac:dyDescent="0.3">
      <c r="A6" s="511" t="s">
        <v>490</v>
      </c>
      <c r="B6" s="512" t="s">
        <v>491</v>
      </c>
      <c r="C6" s="513"/>
    </row>
    <row r="7" spans="1:3" ht="45" x14ac:dyDescent="0.3">
      <c r="A7" s="514">
        <v>1</v>
      </c>
      <c r="B7" s="531" t="s">
        <v>548</v>
      </c>
      <c r="C7" s="516">
        <v>0</v>
      </c>
    </row>
    <row r="8" spans="1:3" x14ac:dyDescent="0.3">
      <c r="A8" s="517"/>
      <c r="B8" s="518" t="s">
        <v>494</v>
      </c>
      <c r="C8" s="519">
        <f>C7</f>
        <v>0</v>
      </c>
    </row>
    <row r="9" spans="1:3" x14ac:dyDescent="0.3">
      <c r="A9" s="511" t="s">
        <v>495</v>
      </c>
      <c r="B9" s="512" t="s">
        <v>496</v>
      </c>
      <c r="C9" s="519"/>
    </row>
    <row r="10" spans="1:3" ht="45" x14ac:dyDescent="0.3">
      <c r="A10" s="514">
        <v>1</v>
      </c>
      <c r="B10" s="531" t="s">
        <v>497</v>
      </c>
      <c r="C10" s="516">
        <v>0</v>
      </c>
    </row>
    <row r="11" spans="1:3" x14ac:dyDescent="0.3">
      <c r="A11" s="514" t="s">
        <v>41</v>
      </c>
      <c r="B11" s="520" t="s">
        <v>494</v>
      </c>
      <c r="C11" s="519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0.70833333333333304" right="0.70833333333333304" top="0.74791666666666701" bottom="0.74791666666666701" header="0.511811023622047" footer="0.511811023622047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view="pageBreakPreview" workbookViewId="0">
      <selection activeCell="C1" sqref="C1:D1"/>
    </sheetView>
  </sheetViews>
  <sheetFormatPr defaultColWidth="9.140625" defaultRowHeight="15.75" x14ac:dyDescent="0.3"/>
  <cols>
    <col min="1" max="1" width="7" style="508" customWidth="1"/>
    <col min="2" max="2" width="59.42578125" style="509" customWidth="1"/>
    <col min="3" max="3" width="11" style="510" customWidth="1"/>
    <col min="4" max="4" width="16.140625" style="508" customWidth="1"/>
    <col min="5" max="1024" width="9.140625" style="508"/>
  </cols>
  <sheetData>
    <row r="1" spans="1:4" ht="228" customHeight="1" x14ac:dyDescent="0.3">
      <c r="A1" s="297"/>
      <c r="B1" s="446"/>
      <c r="C1" s="587" t="s">
        <v>593</v>
      </c>
      <c r="D1" s="587"/>
    </row>
    <row r="2" spans="1:4" ht="20.45" customHeight="1" x14ac:dyDescent="0.3">
      <c r="A2" s="5"/>
      <c r="B2" s="4"/>
      <c r="C2" s="4"/>
    </row>
    <row r="3" spans="1:4" ht="46.35" customHeight="1" x14ac:dyDescent="0.3">
      <c r="A3" s="595" t="s">
        <v>581</v>
      </c>
      <c r="B3" s="595"/>
      <c r="C3" s="595"/>
      <c r="D3" s="595"/>
    </row>
    <row r="4" spans="1:4" ht="15" customHeight="1" x14ac:dyDescent="0.3">
      <c r="A4" s="596" t="s">
        <v>416</v>
      </c>
      <c r="B4" s="596" t="s">
        <v>176</v>
      </c>
      <c r="C4" s="597" t="s">
        <v>427</v>
      </c>
      <c r="D4" s="597"/>
    </row>
    <row r="5" spans="1:4" x14ac:dyDescent="0.3">
      <c r="A5" s="596"/>
      <c r="B5" s="596"/>
      <c r="C5" s="10">
        <v>2025</v>
      </c>
      <c r="D5" s="511">
        <v>2026</v>
      </c>
    </row>
    <row r="6" spans="1:4" ht="25.5" x14ac:dyDescent="0.3">
      <c r="A6" s="511" t="s">
        <v>490</v>
      </c>
      <c r="B6" s="512" t="s">
        <v>491</v>
      </c>
      <c r="C6" s="513"/>
      <c r="D6" s="513"/>
    </row>
    <row r="7" spans="1:4" ht="45" x14ac:dyDescent="0.3">
      <c r="A7" s="514">
        <v>1</v>
      </c>
      <c r="B7" s="531" t="s">
        <v>548</v>
      </c>
      <c r="C7" s="516">
        <v>0</v>
      </c>
      <c r="D7" s="516">
        <v>0</v>
      </c>
    </row>
    <row r="8" spans="1:4" x14ac:dyDescent="0.3">
      <c r="A8" s="517"/>
      <c r="B8" s="518" t="s">
        <v>494</v>
      </c>
      <c r="C8" s="519">
        <f>C7</f>
        <v>0</v>
      </c>
      <c r="D8" s="519">
        <f>D7</f>
        <v>0</v>
      </c>
    </row>
    <row r="9" spans="1:4" x14ac:dyDescent="0.3">
      <c r="A9" s="511" t="s">
        <v>495</v>
      </c>
      <c r="B9" s="512" t="s">
        <v>496</v>
      </c>
      <c r="C9" s="519"/>
      <c r="D9" s="519"/>
    </row>
    <row r="10" spans="1:4" ht="45" x14ac:dyDescent="0.3">
      <c r="A10" s="514">
        <v>1</v>
      </c>
      <c r="B10" s="531" t="s">
        <v>497</v>
      </c>
      <c r="C10" s="516">
        <v>0</v>
      </c>
      <c r="D10" s="516">
        <v>0</v>
      </c>
    </row>
    <row r="11" spans="1:4" x14ac:dyDescent="0.3">
      <c r="A11" s="514" t="s">
        <v>41</v>
      </c>
      <c r="B11" s="520" t="s">
        <v>494</v>
      </c>
      <c r="C11" s="519">
        <f>C10</f>
        <v>0</v>
      </c>
      <c r="D11" s="519">
        <f>D10</f>
        <v>0</v>
      </c>
    </row>
  </sheetData>
  <mergeCells count="5">
    <mergeCell ref="C1:D1"/>
    <mergeCell ref="A3:D3"/>
    <mergeCell ref="A4:A5"/>
    <mergeCell ref="B4:B5"/>
    <mergeCell ref="C4:D4"/>
  </mergeCells>
  <pageMargins left="0.70866141732283472" right="0.70866141732283472" top="0.74803149606299213" bottom="0.74803149606299213" header="0.51181102362204722" footer="0.51181102362204722"/>
  <pageSetup paperSize="9" scale="93" orientation="portrait" r:id="rId1"/>
  <colBreaks count="1" manualBreakCount="1">
    <brk id="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view="pageBreakPreview" workbookViewId="0">
      <selection activeCell="E1" sqref="E1:F1"/>
    </sheetView>
  </sheetViews>
  <sheetFormatPr defaultColWidth="9.140625" defaultRowHeight="15" x14ac:dyDescent="0.25"/>
  <cols>
    <col min="1" max="1" width="5.5703125" style="532" customWidth="1"/>
    <col min="2" max="2" width="25.5703125" style="532" customWidth="1"/>
    <col min="3" max="3" width="21.7109375" style="532" customWidth="1"/>
    <col min="4" max="4" width="19.42578125" style="532" customWidth="1"/>
    <col min="5" max="5" width="25.85546875" style="532" customWidth="1"/>
    <col min="6" max="254" width="9.140625" style="532"/>
    <col min="255" max="255" width="5.5703125" style="532" customWidth="1"/>
    <col min="256" max="256" width="23" style="532" customWidth="1"/>
    <col min="257" max="257" width="29.140625" style="532" customWidth="1"/>
    <col min="258" max="258" width="14.7109375" style="532" customWidth="1"/>
    <col min="259" max="259" width="14.140625" style="532" customWidth="1"/>
    <col min="260" max="260" width="15" style="532" customWidth="1"/>
    <col min="261" max="261" width="39.42578125" style="532" customWidth="1"/>
    <col min="262" max="510" width="9.140625" style="532"/>
    <col min="511" max="511" width="5.5703125" style="532" customWidth="1"/>
    <col min="512" max="512" width="23" style="532" customWidth="1"/>
    <col min="513" max="513" width="29.140625" style="532" customWidth="1"/>
    <col min="514" max="514" width="14.7109375" style="532" customWidth="1"/>
    <col min="515" max="515" width="14.140625" style="532" customWidth="1"/>
    <col min="516" max="516" width="15" style="532" customWidth="1"/>
    <col min="517" max="517" width="39.42578125" style="532" customWidth="1"/>
    <col min="518" max="766" width="9.140625" style="532"/>
    <col min="767" max="767" width="5.5703125" style="532" customWidth="1"/>
    <col min="768" max="768" width="23" style="532" customWidth="1"/>
    <col min="769" max="769" width="29.140625" style="532" customWidth="1"/>
    <col min="770" max="770" width="14.7109375" style="532" customWidth="1"/>
    <col min="771" max="771" width="14.140625" style="532" customWidth="1"/>
    <col min="772" max="772" width="15" style="532" customWidth="1"/>
    <col min="773" max="773" width="39.42578125" style="532" customWidth="1"/>
    <col min="774" max="1022" width="9.140625" style="532"/>
    <col min="1023" max="1023" width="5.5703125" style="532" customWidth="1"/>
    <col min="1024" max="1024" width="23" style="532" customWidth="1"/>
  </cols>
  <sheetData>
    <row r="1" spans="1:7" s="534" customFormat="1" ht="160.5" customHeight="1" x14ac:dyDescent="0.25">
      <c r="A1" s="587"/>
      <c r="B1" s="587"/>
      <c r="C1" s="498"/>
      <c r="D1" s="498"/>
      <c r="E1" s="587" t="s">
        <v>591</v>
      </c>
      <c r="F1" s="587"/>
      <c r="G1" s="533"/>
    </row>
    <row r="2" spans="1:7" s="534" customFormat="1" ht="26.25" customHeight="1" x14ac:dyDescent="0.3">
      <c r="A2" s="497"/>
      <c r="B2" s="497"/>
      <c r="C2" s="497"/>
      <c r="D2" s="497"/>
      <c r="E2" s="535"/>
    </row>
    <row r="3" spans="1:7" s="536" customFormat="1" ht="31.15" customHeight="1" x14ac:dyDescent="0.2">
      <c r="A3" s="598" t="s">
        <v>582</v>
      </c>
      <c r="B3" s="598"/>
      <c r="C3" s="598"/>
      <c r="D3" s="598"/>
      <c r="E3" s="598"/>
    </row>
    <row r="4" spans="1:7" s="536" customFormat="1" ht="16.5" x14ac:dyDescent="0.3">
      <c r="A4" s="537"/>
      <c r="B4" s="508"/>
      <c r="C4" s="508"/>
      <c r="D4" s="508"/>
      <c r="E4" s="508"/>
    </row>
    <row r="5" spans="1:7" s="538" customFormat="1" ht="15.6" customHeight="1" x14ac:dyDescent="0.25">
      <c r="A5" s="598"/>
      <c r="B5" s="598"/>
      <c r="C5" s="598"/>
      <c r="D5" s="598"/>
      <c r="E5" s="598"/>
    </row>
    <row r="6" spans="1:7" s="416" customFormat="1" ht="16.5" x14ac:dyDescent="0.3">
      <c r="A6" s="508"/>
      <c r="B6" s="508"/>
      <c r="C6" s="508"/>
      <c r="D6" s="508"/>
      <c r="E6" s="539" t="s">
        <v>415</v>
      </c>
    </row>
    <row r="7" spans="1:7" s="416" customFormat="1" ht="45" x14ac:dyDescent="0.25">
      <c r="A7" s="540" t="s">
        <v>416</v>
      </c>
      <c r="B7" s="540" t="s">
        <v>549</v>
      </c>
      <c r="C7" s="540" t="s">
        <v>550</v>
      </c>
      <c r="D7" s="540" t="s">
        <v>420</v>
      </c>
      <c r="E7" s="540" t="s">
        <v>551</v>
      </c>
    </row>
    <row r="8" spans="1:7" s="541" customFormat="1" ht="15.75" x14ac:dyDescent="0.25">
      <c r="A8" s="540">
        <v>1</v>
      </c>
      <c r="B8" s="540" t="s">
        <v>423</v>
      </c>
      <c r="C8" s="540" t="s">
        <v>424</v>
      </c>
      <c r="D8" s="540" t="s">
        <v>424</v>
      </c>
      <c r="E8" s="540" t="s">
        <v>424</v>
      </c>
    </row>
    <row r="9" spans="1:7" s="546" customFormat="1" ht="16.5" x14ac:dyDescent="0.3">
      <c r="A9" s="542"/>
      <c r="B9" s="543"/>
      <c r="C9" s="544"/>
      <c r="D9" s="544"/>
      <c r="E9" s="545"/>
    </row>
    <row r="10" spans="1:7" s="416" customFormat="1" ht="15.75" x14ac:dyDescent="0.25">
      <c r="A10" s="427"/>
      <c r="B10" s="427"/>
      <c r="C10" s="427"/>
      <c r="D10" s="427"/>
      <c r="E10" s="427"/>
    </row>
    <row r="11" spans="1:7" s="416" customFormat="1" ht="15.75" x14ac:dyDescent="0.25">
      <c r="A11" s="427"/>
      <c r="B11" s="427"/>
      <c r="C11" s="427"/>
      <c r="D11" s="427"/>
      <c r="E11" s="427"/>
    </row>
    <row r="12" spans="1:7" s="416" customFormat="1" ht="15.75" x14ac:dyDescent="0.25">
      <c r="A12" s="427"/>
      <c r="B12" s="427"/>
      <c r="C12" s="427"/>
      <c r="D12" s="427"/>
      <c r="E12" s="427"/>
    </row>
    <row r="13" spans="1:7" x14ac:dyDescent="0.25">
      <c r="A13" s="430"/>
      <c r="B13" s="428"/>
      <c r="C13" s="430"/>
      <c r="D13" s="430"/>
      <c r="E13" s="430"/>
    </row>
    <row r="14" spans="1:7" ht="15.75" x14ac:dyDescent="0.25">
      <c r="A14" s="430"/>
      <c r="B14" s="547"/>
      <c r="C14" s="430"/>
      <c r="D14" s="430"/>
      <c r="E14" s="430"/>
    </row>
    <row r="15" spans="1:7" x14ac:dyDescent="0.25">
      <c r="A15" s="430"/>
      <c r="B15" s="430"/>
      <c r="C15" s="430"/>
      <c r="D15" s="430"/>
      <c r="E15" s="430"/>
    </row>
    <row r="16" spans="1:7" x14ac:dyDescent="0.25">
      <c r="A16" s="430"/>
      <c r="B16" s="430"/>
      <c r="C16" s="430"/>
      <c r="D16" s="430"/>
      <c r="E16" s="430"/>
    </row>
    <row r="17" spans="1:5" x14ac:dyDescent="0.25">
      <c r="A17" s="430"/>
      <c r="B17" s="430"/>
      <c r="C17" s="430"/>
      <c r="D17" s="430"/>
      <c r="E17" s="430"/>
    </row>
    <row r="18" spans="1:5" x14ac:dyDescent="0.25">
      <c r="A18" s="430"/>
      <c r="B18" s="430"/>
      <c r="C18" s="430"/>
      <c r="D18" s="430"/>
      <c r="E18" s="430"/>
    </row>
    <row r="19" spans="1:5" x14ac:dyDescent="0.25">
      <c r="A19" s="430"/>
      <c r="B19" s="430"/>
      <c r="C19" s="430"/>
      <c r="D19" s="430"/>
      <c r="E19" s="430"/>
    </row>
    <row r="20" spans="1:5" x14ac:dyDescent="0.25">
      <c r="A20" s="430"/>
      <c r="B20" s="430"/>
      <c r="C20" s="430"/>
      <c r="D20" s="430"/>
      <c r="E20" s="430"/>
    </row>
    <row r="21" spans="1:5" x14ac:dyDescent="0.25">
      <c r="A21" s="430"/>
      <c r="B21" s="430"/>
      <c r="C21" s="430"/>
      <c r="D21" s="430"/>
      <c r="E21" s="430"/>
    </row>
    <row r="22" spans="1:5" x14ac:dyDescent="0.25">
      <c r="A22" s="430"/>
      <c r="B22" s="430"/>
      <c r="C22" s="430"/>
      <c r="D22" s="430"/>
      <c r="E22" s="430"/>
    </row>
    <row r="23" spans="1:5" x14ac:dyDescent="0.25">
      <c r="A23" s="430"/>
      <c r="B23" s="430"/>
      <c r="C23" s="430"/>
      <c r="D23" s="430"/>
      <c r="E23" s="548"/>
    </row>
    <row r="24" spans="1:5" x14ac:dyDescent="0.25">
      <c r="A24" s="430"/>
      <c r="B24" s="430"/>
      <c r="C24" s="430"/>
      <c r="D24" s="430"/>
      <c r="E24" s="430"/>
    </row>
    <row r="25" spans="1:5" x14ac:dyDescent="0.25">
      <c r="A25" s="430"/>
      <c r="B25" s="430"/>
      <c r="C25" s="430"/>
      <c r="D25" s="430"/>
      <c r="E25" s="430"/>
    </row>
    <row r="26" spans="1:5" x14ac:dyDescent="0.25">
      <c r="A26" s="430"/>
      <c r="B26" s="430"/>
      <c r="C26" s="430"/>
      <c r="D26" s="430"/>
      <c r="E26" s="549"/>
    </row>
    <row r="27" spans="1:5" x14ac:dyDescent="0.25">
      <c r="A27" s="430"/>
      <c r="B27" s="430"/>
      <c r="C27" s="430"/>
      <c r="D27" s="430"/>
      <c r="E27" s="430"/>
    </row>
    <row r="28" spans="1:5" x14ac:dyDescent="0.25">
      <c r="A28" s="430"/>
      <c r="B28" s="430"/>
      <c r="C28" s="430"/>
      <c r="D28" s="430"/>
      <c r="E28" s="430"/>
    </row>
    <row r="29" spans="1:5" x14ac:dyDescent="0.25">
      <c r="A29" s="430"/>
      <c r="B29" s="430"/>
      <c r="C29" s="430"/>
      <c r="D29" s="430"/>
      <c r="E29" s="430"/>
    </row>
  </sheetData>
  <mergeCells count="4">
    <mergeCell ref="A1:B1"/>
    <mergeCell ref="E1:F1"/>
    <mergeCell ref="A3:E3"/>
    <mergeCell ref="A5:E5"/>
  </mergeCells>
  <pageMargins left="1.1812499999999999" right="0.39374999999999999" top="0.78749999999999998" bottom="0.78749999999999998" header="0.511811023622047" footer="0.511811023622047"/>
  <pageSetup paperSize="9" scale="7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view="pageBreakPreview" workbookViewId="0">
      <selection activeCell="D1" sqref="D1:E1"/>
    </sheetView>
  </sheetViews>
  <sheetFormatPr defaultColWidth="9.140625" defaultRowHeight="15" x14ac:dyDescent="0.25"/>
  <cols>
    <col min="1" max="1" width="5.5703125" style="532" customWidth="1"/>
    <col min="2" max="2" width="19.7109375" style="532" customWidth="1"/>
    <col min="3" max="3" width="21" style="532" customWidth="1"/>
    <col min="4" max="4" width="18.140625" style="532" customWidth="1"/>
    <col min="5" max="5" width="15.85546875" style="532" customWidth="1"/>
    <col min="6" max="254" width="9.140625" style="532"/>
    <col min="255" max="255" width="5.5703125" style="532" customWidth="1"/>
    <col min="256" max="256" width="23" style="532" customWidth="1"/>
    <col min="257" max="257" width="29.140625" style="532" customWidth="1"/>
    <col min="258" max="258" width="14.7109375" style="532" customWidth="1"/>
    <col min="259" max="259" width="14.140625" style="532" customWidth="1"/>
    <col min="260" max="260" width="15" style="532" customWidth="1"/>
    <col min="261" max="261" width="39.42578125" style="532" customWidth="1"/>
    <col min="262" max="510" width="9.140625" style="532"/>
    <col min="511" max="511" width="5.5703125" style="532" customWidth="1"/>
    <col min="512" max="512" width="23" style="532" customWidth="1"/>
    <col min="513" max="513" width="29.140625" style="532" customWidth="1"/>
    <col min="514" max="514" width="14.7109375" style="532" customWidth="1"/>
    <col min="515" max="515" width="14.140625" style="532" customWidth="1"/>
    <col min="516" max="516" width="15" style="532" customWidth="1"/>
    <col min="517" max="517" width="39.42578125" style="532" customWidth="1"/>
    <col min="518" max="766" width="9.140625" style="532"/>
    <col min="767" max="767" width="5.5703125" style="532" customWidth="1"/>
    <col min="768" max="768" width="23" style="532" customWidth="1"/>
    <col min="769" max="769" width="29.140625" style="532" customWidth="1"/>
    <col min="770" max="770" width="14.7109375" style="532" customWidth="1"/>
    <col min="771" max="771" width="14.140625" style="532" customWidth="1"/>
    <col min="772" max="772" width="15" style="532" customWidth="1"/>
    <col min="773" max="773" width="39.42578125" style="532" customWidth="1"/>
    <col min="774" max="1022" width="9.140625" style="532"/>
    <col min="1023" max="1023" width="5.5703125" style="532" customWidth="1"/>
    <col min="1024" max="1024" width="23" style="532" customWidth="1"/>
  </cols>
  <sheetData>
    <row r="1" spans="1:7" s="534" customFormat="1" ht="168" customHeight="1" x14ac:dyDescent="0.25">
      <c r="A1" s="587"/>
      <c r="B1" s="587"/>
      <c r="C1" s="498"/>
      <c r="D1" s="587" t="s">
        <v>592</v>
      </c>
      <c r="E1" s="587"/>
      <c r="F1" s="533"/>
      <c r="G1" s="533"/>
    </row>
    <row r="2" spans="1:7" s="534" customFormat="1" ht="24.75" customHeight="1" x14ac:dyDescent="0.3">
      <c r="A2" s="497"/>
      <c r="B2" s="497"/>
      <c r="C2" s="497"/>
      <c r="D2" s="497"/>
      <c r="E2" s="497"/>
    </row>
    <row r="3" spans="1:7" s="536" customFormat="1" ht="60" customHeight="1" x14ac:dyDescent="0.2">
      <c r="A3" s="599" t="s">
        <v>583</v>
      </c>
      <c r="B3" s="599"/>
      <c r="C3" s="599"/>
      <c r="D3" s="599"/>
      <c r="E3" s="599"/>
    </row>
    <row r="4" spans="1:7" s="536" customFormat="1" ht="16.5" x14ac:dyDescent="0.3">
      <c r="A4" s="537"/>
      <c r="B4" s="508"/>
      <c r="C4" s="508"/>
      <c r="D4" s="508"/>
      <c r="E4" s="508"/>
    </row>
    <row r="5" spans="1:7" s="538" customFormat="1" ht="34.9" customHeight="1" x14ac:dyDescent="0.25">
      <c r="A5" s="598"/>
      <c r="B5" s="598"/>
      <c r="C5" s="598"/>
      <c r="D5" s="598"/>
      <c r="E5" s="598"/>
    </row>
    <row r="6" spans="1:7" s="416" customFormat="1" ht="16.5" x14ac:dyDescent="0.3">
      <c r="A6" s="508"/>
      <c r="B6" s="508"/>
      <c r="C6" s="508"/>
      <c r="D6" s="508"/>
      <c r="E6" s="539" t="s">
        <v>415</v>
      </c>
    </row>
    <row r="7" spans="1:7" s="416" customFormat="1" ht="60" x14ac:dyDescent="0.25">
      <c r="A7" s="540" t="s">
        <v>416</v>
      </c>
      <c r="B7" s="540" t="s">
        <v>549</v>
      </c>
      <c r="C7" s="540" t="s">
        <v>550</v>
      </c>
      <c r="D7" s="540" t="s">
        <v>420</v>
      </c>
      <c r="E7" s="540" t="s">
        <v>552</v>
      </c>
    </row>
    <row r="8" spans="1:7" s="541" customFormat="1" ht="15.75" x14ac:dyDescent="0.25">
      <c r="A8" s="540">
        <v>1</v>
      </c>
      <c r="B8" s="540" t="s">
        <v>423</v>
      </c>
      <c r="C8" s="540" t="s">
        <v>424</v>
      </c>
      <c r="D8" s="540" t="s">
        <v>424</v>
      </c>
      <c r="E8" s="540" t="s">
        <v>424</v>
      </c>
    </row>
    <row r="9" spans="1:7" s="546" customFormat="1" ht="15.75" x14ac:dyDescent="0.25">
      <c r="A9" s="542"/>
      <c r="B9" s="543"/>
      <c r="C9" s="543"/>
      <c r="D9" s="544"/>
      <c r="E9" s="544"/>
    </row>
    <row r="10" spans="1:7" s="416" customFormat="1" ht="15.75" x14ac:dyDescent="0.25">
      <c r="A10" s="427"/>
      <c r="B10" s="427"/>
      <c r="C10" s="427"/>
      <c r="D10" s="427"/>
      <c r="E10" s="427"/>
    </row>
    <row r="11" spans="1:7" s="416" customFormat="1" ht="15.75" x14ac:dyDescent="0.25">
      <c r="A11" s="427"/>
      <c r="B11" s="427"/>
      <c r="C11" s="427"/>
      <c r="D11" s="427"/>
      <c r="E11" s="427"/>
    </row>
    <row r="12" spans="1:7" s="416" customFormat="1" ht="15.75" x14ac:dyDescent="0.25">
      <c r="A12" s="427"/>
      <c r="B12" s="427"/>
      <c r="C12" s="427"/>
      <c r="D12" s="427"/>
      <c r="E12" s="427"/>
    </row>
    <row r="13" spans="1:7" x14ac:dyDescent="0.25">
      <c r="A13" s="430"/>
      <c r="B13" s="428"/>
      <c r="C13" s="430"/>
      <c r="D13" s="430"/>
      <c r="E13" s="430"/>
    </row>
    <row r="14" spans="1:7" ht="15.75" x14ac:dyDescent="0.25">
      <c r="A14" s="430"/>
      <c r="B14" s="547"/>
      <c r="C14" s="430"/>
      <c r="D14" s="430"/>
      <c r="E14" s="430"/>
    </row>
    <row r="15" spans="1:7" x14ac:dyDescent="0.25">
      <c r="A15" s="430"/>
      <c r="B15" s="430"/>
      <c r="C15" s="430"/>
      <c r="D15" s="430"/>
      <c r="E15" s="430"/>
    </row>
    <row r="16" spans="1:7" x14ac:dyDescent="0.25">
      <c r="A16" s="430"/>
      <c r="B16" s="430"/>
      <c r="C16" s="430"/>
      <c r="D16" s="430"/>
      <c r="E16" s="430"/>
    </row>
    <row r="17" spans="1:5" x14ac:dyDescent="0.25">
      <c r="A17" s="430"/>
      <c r="B17" s="430"/>
      <c r="C17" s="430"/>
      <c r="D17" s="430"/>
      <c r="E17" s="430"/>
    </row>
    <row r="18" spans="1:5" x14ac:dyDescent="0.25">
      <c r="A18" s="430"/>
      <c r="B18" s="430"/>
      <c r="C18" s="430"/>
      <c r="D18" s="430"/>
      <c r="E18" s="430"/>
    </row>
    <row r="19" spans="1:5" x14ac:dyDescent="0.25">
      <c r="A19" s="430"/>
      <c r="B19" s="430"/>
      <c r="C19" s="430"/>
      <c r="D19" s="430"/>
      <c r="E19" s="430"/>
    </row>
    <row r="20" spans="1:5" x14ac:dyDescent="0.25">
      <c r="A20" s="430"/>
      <c r="B20" s="430"/>
      <c r="C20" s="430"/>
      <c r="D20" s="430"/>
      <c r="E20" s="430"/>
    </row>
    <row r="21" spans="1:5" x14ac:dyDescent="0.25">
      <c r="A21" s="430"/>
      <c r="B21" s="430"/>
      <c r="C21" s="430"/>
      <c r="D21" s="430"/>
      <c r="E21" s="430"/>
    </row>
    <row r="22" spans="1:5" x14ac:dyDescent="0.25">
      <c r="A22" s="430"/>
      <c r="B22" s="430"/>
      <c r="C22" s="430"/>
      <c r="D22" s="430"/>
      <c r="E22" s="430"/>
    </row>
    <row r="23" spans="1:5" x14ac:dyDescent="0.25">
      <c r="A23" s="430"/>
      <c r="B23" s="430"/>
      <c r="C23" s="430"/>
      <c r="D23" s="430"/>
      <c r="E23" s="430"/>
    </row>
    <row r="24" spans="1:5" x14ac:dyDescent="0.25">
      <c r="A24" s="430"/>
      <c r="B24" s="430"/>
      <c r="C24" s="430"/>
      <c r="D24" s="430"/>
      <c r="E24" s="430"/>
    </row>
    <row r="25" spans="1:5" x14ac:dyDescent="0.25">
      <c r="A25" s="430"/>
      <c r="B25" s="430"/>
      <c r="C25" s="430"/>
      <c r="D25" s="430"/>
      <c r="E25" s="430"/>
    </row>
    <row r="26" spans="1:5" x14ac:dyDescent="0.25">
      <c r="A26" s="430"/>
      <c r="B26" s="430"/>
      <c r="C26" s="430"/>
      <c r="D26" s="430"/>
      <c r="E26" s="430"/>
    </row>
    <row r="27" spans="1:5" x14ac:dyDescent="0.25">
      <c r="A27" s="430"/>
      <c r="B27" s="430"/>
      <c r="C27" s="430"/>
      <c r="D27" s="430"/>
      <c r="E27" s="430"/>
    </row>
    <row r="28" spans="1:5" x14ac:dyDescent="0.25">
      <c r="A28" s="430"/>
      <c r="B28" s="430"/>
      <c r="C28" s="430"/>
      <c r="D28" s="430"/>
      <c r="E28" s="430"/>
    </row>
    <row r="29" spans="1:5" x14ac:dyDescent="0.25">
      <c r="A29" s="430"/>
      <c r="B29" s="430"/>
      <c r="C29" s="430"/>
      <c r="D29" s="430"/>
      <c r="E29" s="430"/>
    </row>
  </sheetData>
  <mergeCells count="4">
    <mergeCell ref="A1:B1"/>
    <mergeCell ref="D1:E1"/>
    <mergeCell ref="A3:E3"/>
    <mergeCell ref="A5:E5"/>
  </mergeCells>
  <pageMargins left="1.1812499999999999" right="0.39374999999999999" top="0.78749999999999998" bottom="0.78749999999999998" header="0.511811023622047" footer="0.511811023622047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855468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855468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workbookViewId="0">
      <selection activeCell="H11" sqref="H11"/>
    </sheetView>
  </sheetViews>
  <sheetFormatPr defaultColWidth="8.85546875" defaultRowHeight="15" outlineLevelCol="2" x14ac:dyDescent="0.25"/>
  <cols>
    <col min="1" max="1" width="29" style="17" customWidth="1"/>
    <col min="2" max="2" width="28.5703125" style="17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54" customWidth="1" collapsed="1"/>
    <col min="9" max="9" width="19.42578125" style="55" customWidth="1"/>
  </cols>
  <sheetData>
    <row r="1" spans="1:9" ht="2.25" customHeight="1" x14ac:dyDescent="0.25"/>
    <row r="2" spans="1:9" ht="0.75" customHeight="1" x14ac:dyDescent="0.25">
      <c r="A2" s="21"/>
      <c r="B2" s="22"/>
      <c r="C2" s="22"/>
    </row>
    <row r="3" spans="1:9" ht="141.75" customHeight="1" x14ac:dyDescent="0.25">
      <c r="A3" s="21"/>
      <c r="B3" s="56"/>
      <c r="C3" s="56"/>
      <c r="H3" s="559" t="s">
        <v>554</v>
      </c>
      <c r="I3" s="559"/>
    </row>
    <row r="4" spans="1:9" x14ac:dyDescent="0.25">
      <c r="A4" s="21"/>
      <c r="B4" s="21"/>
      <c r="C4" s="22"/>
    </row>
    <row r="5" spans="1:9" ht="15.75" customHeight="1" x14ac:dyDescent="0.25">
      <c r="A5" s="560" t="s">
        <v>561</v>
      </c>
      <c r="B5" s="560"/>
      <c r="C5" s="560"/>
      <c r="D5" s="560"/>
      <c r="E5" s="560"/>
      <c r="F5" s="560"/>
      <c r="G5" s="560"/>
      <c r="H5" s="560"/>
      <c r="I5" s="560"/>
    </row>
    <row r="6" spans="1:9" ht="24" customHeight="1" x14ac:dyDescent="0.25">
      <c r="A6" s="560"/>
      <c r="B6" s="560"/>
      <c r="C6" s="560"/>
      <c r="D6" s="560"/>
      <c r="E6" s="560"/>
      <c r="F6" s="560"/>
      <c r="G6" s="560"/>
      <c r="H6" s="560"/>
      <c r="I6" s="560"/>
    </row>
    <row r="7" spans="1:9" ht="15.75" x14ac:dyDescent="0.25">
      <c r="A7" s="23"/>
      <c r="B7" s="23"/>
      <c r="C7" s="24"/>
      <c r="D7" s="25"/>
      <c r="E7" s="25"/>
      <c r="F7" s="25"/>
      <c r="G7" s="25"/>
      <c r="H7" s="57"/>
    </row>
    <row r="8" spans="1:9" ht="47.25" customHeight="1" x14ac:dyDescent="0.25">
      <c r="A8" s="555" t="s">
        <v>42</v>
      </c>
      <c r="B8" s="555" t="s">
        <v>43</v>
      </c>
      <c r="C8" s="556" t="s">
        <v>44</v>
      </c>
      <c r="D8" s="557" t="s">
        <v>45</v>
      </c>
      <c r="E8" s="557" t="s">
        <v>46</v>
      </c>
      <c r="F8" s="557" t="s">
        <v>47</v>
      </c>
      <c r="G8" s="557" t="s">
        <v>48</v>
      </c>
      <c r="H8" s="561" t="s">
        <v>562</v>
      </c>
      <c r="I8" s="561" t="s">
        <v>563</v>
      </c>
    </row>
    <row r="9" spans="1:9" x14ac:dyDescent="0.25">
      <c r="A9" s="555"/>
      <c r="B9" s="555"/>
      <c r="C9" s="556"/>
      <c r="D9" s="557"/>
      <c r="E9" s="557"/>
      <c r="F9" s="557"/>
      <c r="G9" s="557"/>
      <c r="H9" s="561"/>
      <c r="I9" s="561"/>
    </row>
    <row r="10" spans="1:9" ht="15.75" x14ac:dyDescent="0.25">
      <c r="A10" s="29"/>
      <c r="B10" s="27" t="s">
        <v>49</v>
      </c>
      <c r="C10" s="28">
        <f>C11+C28</f>
        <v>5346.54</v>
      </c>
      <c r="D10" s="30">
        <f>SUM(D11:D37)</f>
        <v>577.21</v>
      </c>
      <c r="E10" s="30">
        <f>SUM(E11:E37)</f>
        <v>235</v>
      </c>
      <c r="F10" s="30">
        <f>SUM(F11:F37)</f>
        <v>40</v>
      </c>
      <c r="G10" s="30">
        <f>SUM(G11:G37)</f>
        <v>145.55000000000001</v>
      </c>
      <c r="H10" s="58">
        <f>H11+H28</f>
        <v>2270.9</v>
      </c>
      <c r="I10" s="59">
        <f>I11+I28</f>
        <v>2287.6999999999998</v>
      </c>
    </row>
    <row r="11" spans="1:9" ht="47.25" x14ac:dyDescent="0.25">
      <c r="A11" s="27" t="s">
        <v>50</v>
      </c>
      <c r="B11" s="27" t="s">
        <v>51</v>
      </c>
      <c r="C11" s="28">
        <f>C18+C14+C12</f>
        <v>815</v>
      </c>
      <c r="D11" s="32"/>
      <c r="E11" s="32"/>
      <c r="F11" s="32"/>
      <c r="G11" s="32"/>
      <c r="H11" s="58">
        <f>H12+H14+H18+H25</f>
        <v>740.4</v>
      </c>
      <c r="I11" s="59">
        <f>I12+I14+I18+I25</f>
        <v>795</v>
      </c>
    </row>
    <row r="12" spans="1:9" ht="31.5" x14ac:dyDescent="0.25">
      <c r="A12" s="27" t="s">
        <v>52</v>
      </c>
      <c r="B12" s="27" t="s">
        <v>53</v>
      </c>
      <c r="C12" s="28">
        <v>70</v>
      </c>
      <c r="D12" s="32"/>
      <c r="E12" s="32"/>
      <c r="F12" s="32"/>
      <c r="G12" s="32"/>
      <c r="H12" s="58">
        <f>H13</f>
        <v>11.4</v>
      </c>
      <c r="I12" s="59">
        <f>I13</f>
        <v>15</v>
      </c>
    </row>
    <row r="13" spans="1:9" ht="31.5" x14ac:dyDescent="0.25">
      <c r="A13" s="33" t="s">
        <v>54</v>
      </c>
      <c r="B13" s="33" t="s">
        <v>55</v>
      </c>
      <c r="C13" s="34">
        <v>70</v>
      </c>
      <c r="D13" s="32"/>
      <c r="E13" s="32">
        <v>45</v>
      </c>
      <c r="F13" s="32"/>
      <c r="G13" s="32"/>
      <c r="H13" s="60">
        <v>11.4</v>
      </c>
      <c r="I13" s="61">
        <v>15</v>
      </c>
    </row>
    <row r="14" spans="1:9" ht="31.5" x14ac:dyDescent="0.25">
      <c r="A14" s="27" t="s">
        <v>56</v>
      </c>
      <c r="B14" s="27" t="s">
        <v>57</v>
      </c>
      <c r="C14" s="28">
        <f>C15+C16+C17</f>
        <v>555</v>
      </c>
      <c r="D14" s="32"/>
      <c r="E14" s="32"/>
      <c r="F14" s="32"/>
      <c r="G14" s="32"/>
      <c r="H14" s="58">
        <f>H15+H16+H17</f>
        <v>560</v>
      </c>
      <c r="I14" s="59">
        <f>SUM(I15:I17)</f>
        <v>600</v>
      </c>
    </row>
    <row r="15" spans="1:9" ht="47.25" x14ac:dyDescent="0.25">
      <c r="A15" s="33" t="s">
        <v>58</v>
      </c>
      <c r="B15" s="33" t="s">
        <v>7</v>
      </c>
      <c r="C15" s="34">
        <v>450</v>
      </c>
      <c r="D15" s="32"/>
      <c r="E15" s="32"/>
      <c r="F15" s="32"/>
      <c r="G15" s="32"/>
      <c r="H15" s="60">
        <v>560</v>
      </c>
      <c r="I15" s="61">
        <v>600</v>
      </c>
    </row>
    <row r="16" spans="1:9" ht="94.5" hidden="1" x14ac:dyDescent="0.25">
      <c r="A16" s="33" t="s">
        <v>59</v>
      </c>
      <c r="B16" s="33" t="s">
        <v>8</v>
      </c>
      <c r="C16" s="34">
        <v>80</v>
      </c>
      <c r="D16" s="32"/>
      <c r="E16" s="32"/>
      <c r="F16" s="32"/>
      <c r="G16" s="32"/>
      <c r="H16" s="60">
        <v>0</v>
      </c>
      <c r="I16" s="61">
        <v>0</v>
      </c>
    </row>
    <row r="17" spans="1:9" ht="78.75" hidden="1" x14ac:dyDescent="0.25">
      <c r="A17" s="33" t="s">
        <v>60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60">
        <v>0</v>
      </c>
      <c r="I17" s="61">
        <v>0</v>
      </c>
    </row>
    <row r="18" spans="1:9" ht="15.75" x14ac:dyDescent="0.25">
      <c r="A18" s="27" t="s">
        <v>61</v>
      </c>
      <c r="B18" s="27" t="s">
        <v>62</v>
      </c>
      <c r="C18" s="28">
        <f>C19+C20</f>
        <v>190</v>
      </c>
      <c r="D18" s="32"/>
      <c r="E18" s="32"/>
      <c r="F18" s="32"/>
      <c r="G18" s="32"/>
      <c r="H18" s="58">
        <f>H19+H20</f>
        <v>49</v>
      </c>
      <c r="I18" s="59">
        <f>I19+I20</f>
        <v>60</v>
      </c>
    </row>
    <row r="19" spans="1:9" ht="126" x14ac:dyDescent="0.25">
      <c r="A19" s="33" t="s">
        <v>63</v>
      </c>
      <c r="B19" s="33" t="s">
        <v>10</v>
      </c>
      <c r="C19" s="34">
        <v>50</v>
      </c>
      <c r="D19" s="32"/>
      <c r="E19" s="32"/>
      <c r="F19" s="32"/>
      <c r="G19" s="32"/>
      <c r="H19" s="60">
        <v>10</v>
      </c>
      <c r="I19" s="61">
        <v>15</v>
      </c>
    </row>
    <row r="20" spans="1:9" ht="15.75" x14ac:dyDescent="0.25">
      <c r="A20" s="27" t="s">
        <v>64</v>
      </c>
      <c r="B20" s="27" t="s">
        <v>11</v>
      </c>
      <c r="C20" s="28">
        <f>C21+C22</f>
        <v>140</v>
      </c>
      <c r="D20" s="32"/>
      <c r="E20" s="32"/>
      <c r="F20" s="32"/>
      <c r="G20" s="32"/>
      <c r="H20" s="58">
        <f>H21+H22</f>
        <v>39</v>
      </c>
      <c r="I20" s="59">
        <f>I21+I22</f>
        <v>45</v>
      </c>
    </row>
    <row r="21" spans="1:9" ht="141.75" x14ac:dyDescent="0.25">
      <c r="A21" s="33" t="s">
        <v>65</v>
      </c>
      <c r="B21" s="33" t="s">
        <v>12</v>
      </c>
      <c r="C21" s="34">
        <v>120</v>
      </c>
      <c r="D21" s="32"/>
      <c r="E21" s="32"/>
      <c r="F21" s="32"/>
      <c r="G21" s="32"/>
      <c r="H21" s="60">
        <v>22</v>
      </c>
      <c r="I21" s="60">
        <v>25</v>
      </c>
    </row>
    <row r="22" spans="1:9" ht="141.75" x14ac:dyDescent="0.25">
      <c r="A22" s="33" t="s">
        <v>66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60">
        <v>17</v>
      </c>
      <c r="I22" s="60">
        <v>20</v>
      </c>
    </row>
    <row r="23" spans="1:9" ht="63" hidden="1" x14ac:dyDescent="0.25">
      <c r="A23" s="36" t="s">
        <v>67</v>
      </c>
      <c r="B23" s="27" t="s">
        <v>68</v>
      </c>
      <c r="C23" s="34"/>
      <c r="D23" s="32"/>
      <c r="E23" s="32"/>
      <c r="F23" s="32"/>
      <c r="G23" s="32"/>
      <c r="H23" s="58">
        <f>H24</f>
        <v>0</v>
      </c>
      <c r="I23" s="59">
        <f>I24</f>
        <v>0</v>
      </c>
    </row>
    <row r="24" spans="1:9" ht="78.75" hidden="1" x14ac:dyDescent="0.25">
      <c r="A24" s="37" t="s">
        <v>69</v>
      </c>
      <c r="B24" s="33" t="s">
        <v>70</v>
      </c>
      <c r="C24" s="34"/>
      <c r="D24" s="32"/>
      <c r="E24" s="32"/>
      <c r="F24" s="32"/>
      <c r="G24" s="32"/>
      <c r="H24" s="60">
        <v>0</v>
      </c>
      <c r="I24" s="61">
        <v>0</v>
      </c>
    </row>
    <row r="25" spans="1:9" ht="15.75" x14ac:dyDescent="0.25">
      <c r="A25" s="36" t="s">
        <v>71</v>
      </c>
      <c r="B25" s="27"/>
      <c r="C25" s="34"/>
      <c r="D25" s="32"/>
      <c r="E25" s="32"/>
      <c r="F25" s="32"/>
      <c r="G25" s="32"/>
      <c r="H25" s="58">
        <f>H26</f>
        <v>120</v>
      </c>
      <c r="I25" s="59">
        <f>I26</f>
        <v>120</v>
      </c>
    </row>
    <row r="26" spans="1:9" ht="63" x14ac:dyDescent="0.25">
      <c r="A26" s="37" t="s">
        <v>67</v>
      </c>
      <c r="B26" s="37" t="s">
        <v>72</v>
      </c>
      <c r="C26" s="34"/>
      <c r="D26" s="32"/>
      <c r="E26" s="32"/>
      <c r="F26" s="32"/>
      <c r="G26" s="32"/>
      <c r="H26" s="60">
        <f>H27</f>
        <v>120</v>
      </c>
      <c r="I26" s="61">
        <f>I27</f>
        <v>120</v>
      </c>
    </row>
    <row r="27" spans="1:9" ht="31.5" x14ac:dyDescent="0.25">
      <c r="A27" s="37" t="s">
        <v>97</v>
      </c>
      <c r="B27" s="33" t="s">
        <v>98</v>
      </c>
      <c r="C27" s="34"/>
      <c r="D27" s="32"/>
      <c r="E27" s="32"/>
      <c r="F27" s="32"/>
      <c r="G27" s="32"/>
      <c r="H27" s="60">
        <v>120</v>
      </c>
      <c r="I27" s="60">
        <v>120</v>
      </c>
    </row>
    <row r="28" spans="1:9" ht="31.5" x14ac:dyDescent="0.25">
      <c r="A28" s="27" t="s">
        <v>75</v>
      </c>
      <c r="B28" s="27" t="s">
        <v>76</v>
      </c>
      <c r="C28" s="28">
        <f>C29</f>
        <v>4531.54</v>
      </c>
      <c r="D28" s="32"/>
      <c r="E28" s="32"/>
      <c r="F28" s="32"/>
      <c r="G28" s="32"/>
      <c r="H28" s="58">
        <f>H29</f>
        <v>1530.5</v>
      </c>
      <c r="I28" s="59">
        <f>I29</f>
        <v>1492.6999999999998</v>
      </c>
    </row>
    <row r="29" spans="1:9" ht="78.75" x14ac:dyDescent="0.25">
      <c r="A29" s="27" t="s">
        <v>77</v>
      </c>
      <c r="B29" s="27" t="s">
        <v>78</v>
      </c>
      <c r="C29" s="28">
        <f>C30+C31+C33+C34+C35+C37</f>
        <v>4531.54</v>
      </c>
      <c r="D29" s="32"/>
      <c r="E29" s="32"/>
      <c r="F29" s="32"/>
      <c r="G29" s="32"/>
      <c r="H29" s="58">
        <f>H30+H31+H32+H33</f>
        <v>1530.5</v>
      </c>
      <c r="I29" s="59">
        <f>I30+I31+I32+I33</f>
        <v>1492.6999999999998</v>
      </c>
    </row>
    <row r="30" spans="1:9" ht="63" x14ac:dyDescent="0.25">
      <c r="A30" s="33" t="s">
        <v>79</v>
      </c>
      <c r="B30" s="33" t="s">
        <v>80</v>
      </c>
      <c r="C30" s="34">
        <v>1016.8</v>
      </c>
      <c r="D30" s="32"/>
      <c r="E30" s="32"/>
      <c r="F30" s="32"/>
      <c r="G30" s="32"/>
      <c r="H30" s="60">
        <v>860.1</v>
      </c>
      <c r="I30" s="61">
        <v>860.1</v>
      </c>
    </row>
    <row r="31" spans="1:9" ht="110.25" x14ac:dyDescent="0.25">
      <c r="A31" s="33" t="s">
        <v>81</v>
      </c>
      <c r="B31" s="33" t="s">
        <v>82</v>
      </c>
      <c r="C31" s="34">
        <v>60</v>
      </c>
      <c r="D31" s="32"/>
      <c r="E31" s="32"/>
      <c r="F31" s="32"/>
      <c r="G31" s="32"/>
      <c r="H31" s="60">
        <v>152.5</v>
      </c>
      <c r="I31" s="61">
        <v>166.5</v>
      </c>
    </row>
    <row r="32" spans="1:9" ht="94.5" hidden="1" x14ac:dyDescent="0.25">
      <c r="A32" s="37" t="s">
        <v>87</v>
      </c>
      <c r="B32" s="33" t="s">
        <v>88</v>
      </c>
      <c r="C32" s="34">
        <v>1401.2</v>
      </c>
      <c r="D32" s="32"/>
      <c r="E32" s="32"/>
      <c r="F32" s="32"/>
      <c r="G32" s="32"/>
      <c r="H32" s="60">
        <v>0</v>
      </c>
      <c r="I32" s="37" t="s">
        <v>99</v>
      </c>
    </row>
    <row r="33" spans="1:9" ht="110.25" x14ac:dyDescent="0.25">
      <c r="A33" s="33" t="s">
        <v>83</v>
      </c>
      <c r="B33" s="33" t="s">
        <v>84</v>
      </c>
      <c r="C33" s="34">
        <v>822</v>
      </c>
      <c r="D33" s="32"/>
      <c r="E33" s="32"/>
      <c r="F33" s="32"/>
      <c r="G33" s="32">
        <v>85.55</v>
      </c>
      <c r="H33" s="60">
        <v>517.9</v>
      </c>
      <c r="I33" s="61">
        <v>466.1</v>
      </c>
    </row>
    <row r="34" spans="1:9" ht="94.5" hidden="1" x14ac:dyDescent="0.25">
      <c r="A34" s="37" t="s">
        <v>100</v>
      </c>
      <c r="B34" s="33" t="s">
        <v>88</v>
      </c>
      <c r="C34" s="34">
        <v>1401.2</v>
      </c>
      <c r="D34" s="32"/>
      <c r="E34" s="32"/>
      <c r="F34" s="32"/>
      <c r="G34" s="32"/>
      <c r="H34" s="60">
        <v>0</v>
      </c>
      <c r="I34" s="61">
        <v>0</v>
      </c>
    </row>
    <row r="35" spans="1:9" ht="126" hidden="1" x14ac:dyDescent="0.25">
      <c r="A35" s="37" t="s">
        <v>85</v>
      </c>
      <c r="B35" s="33" t="s">
        <v>86</v>
      </c>
      <c r="C35" s="34">
        <v>626.95000000000005</v>
      </c>
      <c r="D35" s="32"/>
      <c r="E35" s="32"/>
      <c r="F35" s="32"/>
      <c r="G35" s="32"/>
      <c r="H35" s="60">
        <v>0</v>
      </c>
      <c r="I35" s="61">
        <v>0</v>
      </c>
    </row>
    <row r="36" spans="1:9" ht="46.15" hidden="1" customHeight="1" x14ac:dyDescent="0.25">
      <c r="A36" s="39" t="s">
        <v>89</v>
      </c>
      <c r="B36" s="40" t="s">
        <v>90</v>
      </c>
      <c r="C36" s="41">
        <v>0</v>
      </c>
      <c r="D36" s="42"/>
      <c r="E36" s="42">
        <v>190</v>
      </c>
      <c r="F36" s="42"/>
      <c r="G36" s="42"/>
      <c r="H36" s="62">
        <v>0</v>
      </c>
    </row>
    <row r="37" spans="1:9" ht="113.25" hidden="1" x14ac:dyDescent="0.25">
      <c r="A37" s="44" t="s">
        <v>91</v>
      </c>
      <c r="B37" s="45" t="s">
        <v>92</v>
      </c>
      <c r="C37" s="46" t="s">
        <v>93</v>
      </c>
      <c r="D37" s="47">
        <v>577.21</v>
      </c>
      <c r="E37" s="47"/>
      <c r="F37" s="47"/>
      <c r="G37" s="47"/>
      <c r="H37" s="63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view="pageBreakPreview" workbookViewId="0">
      <selection activeCell="C10" sqref="C10"/>
    </sheetView>
  </sheetViews>
  <sheetFormatPr defaultColWidth="8.85546875" defaultRowHeight="15.75" x14ac:dyDescent="0.25"/>
  <cols>
    <col min="1" max="1" width="17.7109375" style="64" customWidth="1"/>
    <col min="2" max="2" width="27.28515625" style="64" customWidth="1"/>
    <col min="3" max="3" width="68.7109375" style="64" customWidth="1"/>
    <col min="4" max="1024" width="8.85546875" style="64"/>
  </cols>
  <sheetData>
    <row r="1" spans="1:3" ht="18" customHeight="1" x14ac:dyDescent="0.3">
      <c r="C1" s="65" t="s">
        <v>101</v>
      </c>
    </row>
    <row r="2" spans="1:3" ht="82.5" customHeight="1" x14ac:dyDescent="0.25">
      <c r="A2" s="66"/>
      <c r="C2" s="5" t="s">
        <v>555</v>
      </c>
    </row>
    <row r="3" spans="1:3" x14ac:dyDescent="0.25">
      <c r="A3" s="66"/>
    </row>
    <row r="4" spans="1:3" ht="43.15" customHeight="1" x14ac:dyDescent="0.25">
      <c r="A4" s="552" t="s">
        <v>102</v>
      </c>
      <c r="B4" s="552"/>
      <c r="C4" s="552"/>
    </row>
    <row r="5" spans="1:3" x14ac:dyDescent="0.25">
      <c r="A5" s="67"/>
    </row>
    <row r="6" spans="1:3" ht="39.6" customHeight="1" x14ac:dyDescent="0.25">
      <c r="A6" s="562" t="s">
        <v>103</v>
      </c>
      <c r="B6" s="562"/>
      <c r="C6" s="562" t="s">
        <v>104</v>
      </c>
    </row>
    <row r="7" spans="1:3" ht="90" x14ac:dyDescent="0.25">
      <c r="A7" s="7" t="s">
        <v>105</v>
      </c>
      <c r="B7" s="7" t="s">
        <v>106</v>
      </c>
      <c r="C7" s="562"/>
    </row>
    <row r="8" spans="1:3" ht="25.5" x14ac:dyDescent="0.25">
      <c r="A8" s="68">
        <v>530</v>
      </c>
      <c r="B8" s="69"/>
      <c r="C8" s="68" t="s">
        <v>107</v>
      </c>
    </row>
    <row r="9" spans="1:3" ht="81.599999999999994" customHeight="1" x14ac:dyDescent="0.25">
      <c r="A9" s="7">
        <v>530</v>
      </c>
      <c r="B9" s="7" t="s">
        <v>108</v>
      </c>
      <c r="C9" s="50" t="s">
        <v>109</v>
      </c>
    </row>
    <row r="10" spans="1:3" ht="94.5" x14ac:dyDescent="0.25">
      <c r="A10" s="7">
        <v>530</v>
      </c>
      <c r="B10" s="7" t="s">
        <v>110</v>
      </c>
      <c r="C10" s="50" t="s">
        <v>111</v>
      </c>
    </row>
    <row r="11" spans="1:3" ht="115.5" x14ac:dyDescent="0.25">
      <c r="A11" s="7">
        <v>522</v>
      </c>
      <c r="B11" s="7" t="s">
        <v>112</v>
      </c>
      <c r="C11" s="70" t="s">
        <v>74</v>
      </c>
    </row>
    <row r="12" spans="1:3" ht="78.75" x14ac:dyDescent="0.25">
      <c r="A12" s="7">
        <v>530</v>
      </c>
      <c r="B12" s="7" t="s">
        <v>113</v>
      </c>
      <c r="C12" s="50" t="s">
        <v>114</v>
      </c>
    </row>
    <row r="13" spans="1:3" ht="47.25" x14ac:dyDescent="0.25">
      <c r="A13" s="7">
        <v>530</v>
      </c>
      <c r="B13" s="7" t="s">
        <v>115</v>
      </c>
      <c r="C13" s="50" t="s">
        <v>23</v>
      </c>
    </row>
    <row r="14" spans="1:3" ht="94.5" x14ac:dyDescent="0.25">
      <c r="A14" s="7">
        <v>530</v>
      </c>
      <c r="B14" s="7" t="s">
        <v>116</v>
      </c>
      <c r="C14" s="50" t="s">
        <v>117</v>
      </c>
    </row>
    <row r="15" spans="1:3" ht="31.5" x14ac:dyDescent="0.25">
      <c r="A15" s="7">
        <v>530</v>
      </c>
      <c r="B15" s="7" t="s">
        <v>118</v>
      </c>
      <c r="C15" s="50" t="s">
        <v>29</v>
      </c>
    </row>
    <row r="16" spans="1:3" ht="31.5" x14ac:dyDescent="0.25">
      <c r="A16" s="7">
        <v>530</v>
      </c>
      <c r="B16" s="7" t="s">
        <v>119</v>
      </c>
      <c r="C16" s="50" t="s">
        <v>120</v>
      </c>
    </row>
    <row r="17" spans="1:3" ht="94.5" x14ac:dyDescent="0.25">
      <c r="A17" s="7">
        <v>530</v>
      </c>
      <c r="B17" s="7" t="s">
        <v>121</v>
      </c>
      <c r="C17" s="50" t="s">
        <v>31</v>
      </c>
    </row>
    <row r="18" spans="1:3" ht="110.25" x14ac:dyDescent="0.25">
      <c r="A18" s="7">
        <v>530</v>
      </c>
      <c r="B18" s="7" t="s">
        <v>122</v>
      </c>
      <c r="C18" s="50" t="s">
        <v>32</v>
      </c>
    </row>
    <row r="19" spans="1:3" ht="94.5" x14ac:dyDescent="0.25">
      <c r="A19" s="7">
        <v>530</v>
      </c>
      <c r="B19" s="7" t="s">
        <v>123</v>
      </c>
      <c r="C19" s="50" t="s">
        <v>33</v>
      </c>
    </row>
    <row r="20" spans="1:3" ht="110.25" x14ac:dyDescent="0.25">
      <c r="A20" s="7">
        <v>530</v>
      </c>
      <c r="B20" s="7" t="s">
        <v>124</v>
      </c>
      <c r="C20" s="50" t="s">
        <v>34</v>
      </c>
    </row>
    <row r="21" spans="1:3" ht="63" x14ac:dyDescent="0.25">
      <c r="A21" s="7">
        <v>530</v>
      </c>
      <c r="B21" s="7" t="s">
        <v>125</v>
      </c>
      <c r="C21" s="50" t="s">
        <v>126</v>
      </c>
    </row>
    <row r="22" spans="1:3" ht="47.25" x14ac:dyDescent="0.25">
      <c r="A22" s="7">
        <v>530</v>
      </c>
      <c r="B22" s="7" t="s">
        <v>127</v>
      </c>
      <c r="C22" s="50" t="s">
        <v>37</v>
      </c>
    </row>
    <row r="23" spans="1:3" ht="31.5" x14ac:dyDescent="0.25">
      <c r="A23" s="7">
        <v>530</v>
      </c>
      <c r="B23" s="7" t="s">
        <v>128</v>
      </c>
      <c r="C23" s="50" t="s">
        <v>129</v>
      </c>
    </row>
    <row r="24" spans="1:3" ht="31.5" x14ac:dyDescent="0.25">
      <c r="A24" s="7">
        <v>530</v>
      </c>
      <c r="B24" s="7" t="s">
        <v>130</v>
      </c>
      <c r="C24" s="50" t="s">
        <v>40</v>
      </c>
    </row>
    <row r="25" spans="1:3" ht="31.5" x14ac:dyDescent="0.25">
      <c r="A25" s="7">
        <v>530</v>
      </c>
      <c r="B25" s="7" t="s">
        <v>131</v>
      </c>
      <c r="C25" s="50" t="s">
        <v>132</v>
      </c>
    </row>
    <row r="26" spans="1:3" ht="31.5" x14ac:dyDescent="0.25">
      <c r="A26" s="7">
        <v>530</v>
      </c>
      <c r="B26" s="7" t="s">
        <v>79</v>
      </c>
      <c r="C26" s="50" t="s">
        <v>80</v>
      </c>
    </row>
    <row r="27" spans="1:3" ht="31.5" x14ac:dyDescent="0.25">
      <c r="A27" s="7">
        <v>530</v>
      </c>
      <c r="B27" s="7" t="s">
        <v>133</v>
      </c>
      <c r="C27" s="50" t="s">
        <v>90</v>
      </c>
    </row>
    <row r="28" spans="1:3" ht="110.25" x14ac:dyDescent="0.25">
      <c r="A28" s="7">
        <v>530</v>
      </c>
      <c r="B28" s="7" t="s">
        <v>134</v>
      </c>
      <c r="C28" s="50" t="s">
        <v>135</v>
      </c>
    </row>
    <row r="29" spans="1:3" ht="47.25" x14ac:dyDescent="0.25">
      <c r="A29" s="7">
        <v>530</v>
      </c>
      <c r="B29" s="7" t="s">
        <v>81</v>
      </c>
      <c r="C29" s="50" t="s">
        <v>136</v>
      </c>
    </row>
    <row r="30" spans="1:3" ht="63" x14ac:dyDescent="0.25">
      <c r="A30" s="7">
        <v>530</v>
      </c>
      <c r="B30" s="7" t="s">
        <v>83</v>
      </c>
      <c r="C30" s="50" t="s">
        <v>84</v>
      </c>
    </row>
    <row r="31" spans="1:3" ht="47.25" x14ac:dyDescent="0.25">
      <c r="A31" s="7">
        <v>530</v>
      </c>
      <c r="B31" s="7" t="s">
        <v>137</v>
      </c>
      <c r="C31" s="50" t="s">
        <v>138</v>
      </c>
    </row>
    <row r="32" spans="1:3" ht="78.75" hidden="1" x14ac:dyDescent="0.25">
      <c r="A32" s="7">
        <v>530</v>
      </c>
      <c r="B32" s="7" t="s">
        <v>139</v>
      </c>
      <c r="C32" s="50" t="s">
        <v>140</v>
      </c>
    </row>
    <row r="33" spans="1:3" x14ac:dyDescent="0.25">
      <c r="A33" s="7">
        <v>530</v>
      </c>
      <c r="B33" s="7" t="s">
        <v>141</v>
      </c>
      <c r="C33" s="50" t="s">
        <v>142</v>
      </c>
    </row>
    <row r="34" spans="1:3" ht="47.25" hidden="1" x14ac:dyDescent="0.25">
      <c r="A34" s="7">
        <v>530</v>
      </c>
      <c r="B34" s="7" t="s">
        <v>143</v>
      </c>
      <c r="C34" s="50" t="s">
        <v>144</v>
      </c>
    </row>
    <row r="35" spans="1:3" ht="38.25" customHeight="1" x14ac:dyDescent="0.25">
      <c r="A35" s="7">
        <v>530</v>
      </c>
      <c r="B35" s="7" t="s">
        <v>145</v>
      </c>
      <c r="C35" s="50" t="s">
        <v>146</v>
      </c>
    </row>
    <row r="36" spans="1:3" ht="31.5" x14ac:dyDescent="0.25">
      <c r="A36" s="7">
        <v>530</v>
      </c>
      <c r="B36" s="7" t="s">
        <v>147</v>
      </c>
      <c r="C36" s="50" t="s">
        <v>148</v>
      </c>
    </row>
    <row r="37" spans="1:3" ht="110.25" customHeight="1" x14ac:dyDescent="0.25">
      <c r="A37" s="7">
        <v>530</v>
      </c>
      <c r="B37" s="7" t="s">
        <v>149</v>
      </c>
      <c r="C37" s="50" t="s">
        <v>150</v>
      </c>
    </row>
    <row r="38" spans="1:3" ht="63" customHeight="1" x14ac:dyDescent="0.25">
      <c r="A38" s="7">
        <v>530</v>
      </c>
      <c r="B38" s="7" t="s">
        <v>151</v>
      </c>
      <c r="C38" s="50" t="s">
        <v>152</v>
      </c>
    </row>
    <row r="39" spans="1:3" x14ac:dyDescent="0.25">
      <c r="A39" s="71"/>
    </row>
    <row r="40" spans="1:3" x14ac:dyDescent="0.25">
      <c r="A40" s="72"/>
    </row>
  </sheetData>
  <mergeCells count="3">
    <mergeCell ref="A4:C4"/>
    <mergeCell ref="A6:B6"/>
    <mergeCell ref="C6:C7"/>
  </mergeCells>
  <pageMargins left="0" right="0" top="0" bottom="0" header="0.511811023622047" footer="0.511811023622047"/>
  <pageSetup paperSize="9" scale="88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workbookViewId="0">
      <selection activeCell="C2" sqref="C2"/>
    </sheetView>
  </sheetViews>
  <sheetFormatPr defaultColWidth="8.85546875" defaultRowHeight="15" x14ac:dyDescent="0.25"/>
  <cols>
    <col min="1" max="1" width="18.42578125" style="17" customWidth="1"/>
    <col min="2" max="2" width="29.140625" style="17" customWidth="1"/>
    <col min="3" max="3" width="57.85546875" style="17" customWidth="1"/>
  </cols>
  <sheetData>
    <row r="1" spans="1:3" ht="30" x14ac:dyDescent="0.3">
      <c r="A1" s="73" t="s">
        <v>153</v>
      </c>
      <c r="C1" s="65" t="s">
        <v>154</v>
      </c>
    </row>
    <row r="2" spans="1:3" ht="98.25" customHeight="1" x14ac:dyDescent="0.25">
      <c r="A2" s="73" t="s">
        <v>155</v>
      </c>
      <c r="C2" s="5" t="s">
        <v>555</v>
      </c>
    </row>
    <row r="3" spans="1:3" ht="52.9" customHeight="1" x14ac:dyDescent="0.25">
      <c r="A3" s="552" t="s">
        <v>156</v>
      </c>
      <c r="B3" s="552"/>
      <c r="C3" s="552"/>
    </row>
    <row r="4" spans="1:3" ht="15.75" x14ac:dyDescent="0.25">
      <c r="A4" s="74"/>
    </row>
    <row r="5" spans="1:3" ht="22.15" customHeight="1" x14ac:dyDescent="0.25">
      <c r="A5" s="562" t="s">
        <v>157</v>
      </c>
      <c r="B5" s="562"/>
      <c r="C5" s="562" t="s">
        <v>158</v>
      </c>
    </row>
    <row r="6" spans="1:3" ht="60" x14ac:dyDescent="0.25">
      <c r="A6" s="7" t="s">
        <v>159</v>
      </c>
      <c r="B6" s="7" t="s">
        <v>160</v>
      </c>
      <c r="C6" s="562"/>
    </row>
    <row r="7" spans="1:3" ht="25.5" x14ac:dyDescent="0.25">
      <c r="A7" s="68">
        <v>530</v>
      </c>
      <c r="B7" s="75"/>
      <c r="C7" s="68" t="s">
        <v>161</v>
      </c>
    </row>
    <row r="8" spans="1:3" ht="60" x14ac:dyDescent="0.25">
      <c r="A8" s="76">
        <v>530</v>
      </c>
      <c r="B8" s="77" t="s">
        <v>162</v>
      </c>
      <c r="C8" s="78" t="s">
        <v>163</v>
      </c>
    </row>
    <row r="9" spans="1:3" ht="60" x14ac:dyDescent="0.25">
      <c r="A9" s="76">
        <v>530</v>
      </c>
      <c r="B9" s="79" t="s">
        <v>164</v>
      </c>
      <c r="C9" s="78" t="s">
        <v>165</v>
      </c>
    </row>
    <row r="10" spans="1:3" ht="90" x14ac:dyDescent="0.25">
      <c r="A10" s="76">
        <v>530</v>
      </c>
      <c r="B10" s="80"/>
      <c r="C10" s="78" t="s">
        <v>166</v>
      </c>
    </row>
    <row r="11" spans="1:3" ht="30" x14ac:dyDescent="0.25">
      <c r="A11" s="76">
        <v>530</v>
      </c>
      <c r="B11" s="80" t="s">
        <v>167</v>
      </c>
      <c r="C11" s="78" t="s">
        <v>168</v>
      </c>
    </row>
    <row r="12" spans="1:3" ht="30" x14ac:dyDescent="0.25">
      <c r="A12" s="76">
        <v>530</v>
      </c>
      <c r="B12" s="80" t="s">
        <v>169</v>
      </c>
      <c r="C12" s="78" t="s">
        <v>170</v>
      </c>
    </row>
    <row r="13" spans="1:3" ht="57" customHeight="1" x14ac:dyDescent="0.25">
      <c r="A13" s="76">
        <v>530</v>
      </c>
      <c r="B13" s="79" t="s">
        <v>171</v>
      </c>
      <c r="C13" s="81" t="s">
        <v>172</v>
      </c>
    </row>
    <row r="14" spans="1:3" ht="60" x14ac:dyDescent="0.25">
      <c r="A14" s="76">
        <v>530</v>
      </c>
      <c r="B14" s="79" t="s">
        <v>173</v>
      </c>
      <c r="C14" s="81" t="s">
        <v>174</v>
      </c>
    </row>
  </sheetData>
  <mergeCells count="3">
    <mergeCell ref="A3:C3"/>
    <mergeCell ref="A5:B5"/>
    <mergeCell ref="C5:C6"/>
  </mergeCells>
  <pageMargins left="0" right="0" top="0" bottom="0" header="0.511811023622047" footer="0.511811023622047"/>
  <pageSetup paperSize="9" scale="95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W151"/>
  <sheetViews>
    <sheetView view="pageBreakPreview" zoomScale="80" zoomScaleNormal="75" zoomScalePageLayoutView="80" workbookViewId="0">
      <selection activeCell="A111" sqref="A111:F112"/>
    </sheetView>
  </sheetViews>
  <sheetFormatPr defaultColWidth="8.85546875" defaultRowHeight="15" outlineLevelRow="1" x14ac:dyDescent="0.25"/>
  <cols>
    <col min="1" max="1" width="72.140625" style="17" customWidth="1"/>
    <col min="2" max="2" width="10.5703125" style="17" customWidth="1"/>
    <col min="3" max="3" width="11.140625" style="17" customWidth="1"/>
    <col min="4" max="4" width="24.7109375" style="17" customWidth="1"/>
    <col min="5" max="5" width="15.140625" style="17" customWidth="1"/>
    <col min="6" max="6" width="29.85546875" style="17" customWidth="1"/>
    <col min="7" max="7" width="17.5703125" style="17" customWidth="1"/>
    <col min="8" max="8" width="12" style="17" customWidth="1"/>
    <col min="9" max="9" width="11.42578125" style="17" customWidth="1"/>
    <col min="257" max="257" width="72.140625" style="17" customWidth="1"/>
    <col min="258" max="258" width="10.5703125" style="17" customWidth="1"/>
    <col min="259" max="259" width="11.140625" style="17" customWidth="1"/>
    <col min="260" max="260" width="24.7109375" style="17" customWidth="1"/>
    <col min="261" max="261" width="15.140625" style="17" customWidth="1"/>
    <col min="262" max="262" width="29.85546875" style="17" customWidth="1"/>
    <col min="263" max="263" width="17.5703125" style="17" customWidth="1"/>
    <col min="264" max="264" width="12" style="17" customWidth="1"/>
    <col min="265" max="265" width="11.42578125" style="17" customWidth="1"/>
    <col min="513" max="513" width="72.140625" style="17" customWidth="1"/>
    <col min="514" max="514" width="10.5703125" style="17" customWidth="1"/>
    <col min="515" max="515" width="11.140625" style="17" customWidth="1"/>
    <col min="516" max="516" width="24.7109375" style="17" customWidth="1"/>
    <col min="517" max="517" width="15.140625" style="17" customWidth="1"/>
    <col min="518" max="518" width="29.85546875" style="17" customWidth="1"/>
    <col min="519" max="519" width="17.5703125" style="17" customWidth="1"/>
    <col min="520" max="520" width="12" style="17" customWidth="1"/>
    <col min="521" max="521" width="11.42578125" style="17" customWidth="1"/>
    <col min="769" max="769" width="72.140625" style="17" customWidth="1"/>
    <col min="770" max="770" width="10.5703125" style="17" customWidth="1"/>
    <col min="771" max="771" width="11.140625" style="17" customWidth="1"/>
    <col min="772" max="772" width="24.7109375" style="17" customWidth="1"/>
    <col min="773" max="773" width="15.140625" style="17" customWidth="1"/>
    <col min="774" max="774" width="29.85546875" style="17" customWidth="1"/>
    <col min="775" max="775" width="17.5703125" style="17" customWidth="1"/>
    <col min="776" max="776" width="12" style="17" customWidth="1"/>
    <col min="777" max="777" width="11.42578125" style="17" customWidth="1"/>
  </cols>
  <sheetData>
    <row r="1" spans="1:9" ht="121.9" customHeight="1" x14ac:dyDescent="0.25">
      <c r="A1" s="82"/>
      <c r="B1" s="83"/>
      <c r="C1" s="83"/>
      <c r="D1" s="563" t="s">
        <v>556</v>
      </c>
      <c r="E1" s="563"/>
      <c r="F1" s="563"/>
      <c r="G1" s="84"/>
      <c r="H1" s="85"/>
      <c r="I1" s="84"/>
    </row>
    <row r="2" spans="1:9" ht="79.5" customHeight="1" x14ac:dyDescent="0.25">
      <c r="A2" s="564" t="s">
        <v>564</v>
      </c>
      <c r="B2" s="564"/>
      <c r="C2" s="564"/>
      <c r="D2" s="564"/>
      <c r="E2" s="564"/>
      <c r="F2" s="564"/>
      <c r="G2" s="84"/>
      <c r="H2" s="84"/>
      <c r="I2" s="84"/>
    </row>
    <row r="3" spans="1:9" ht="15.6" customHeight="1" x14ac:dyDescent="0.25">
      <c r="A3" s="86"/>
      <c r="B3" s="87"/>
      <c r="C3" s="87"/>
      <c r="D3" s="87"/>
      <c r="E3" s="87"/>
      <c r="F3" s="88" t="s">
        <v>175</v>
      </c>
      <c r="G3" s="84"/>
      <c r="H3" s="84"/>
      <c r="I3" s="84"/>
    </row>
    <row r="4" spans="1:9" ht="57.75" customHeight="1" x14ac:dyDescent="0.25">
      <c r="A4" s="89" t="s">
        <v>176</v>
      </c>
      <c r="B4" s="89" t="s">
        <v>177</v>
      </c>
      <c r="C4" s="89" t="s">
        <v>178</v>
      </c>
      <c r="D4" s="89" t="s">
        <v>179</v>
      </c>
      <c r="E4" s="89" t="s">
        <v>180</v>
      </c>
      <c r="F4" s="90" t="s">
        <v>565</v>
      </c>
      <c r="G4" s="84"/>
      <c r="H4" s="84"/>
      <c r="I4" s="84"/>
    </row>
    <row r="5" spans="1:9" ht="20.25" hidden="1" customHeight="1" outlineLevel="1" x14ac:dyDescent="0.25">
      <c r="A5" s="91"/>
      <c r="B5" s="92"/>
      <c r="C5" s="92"/>
      <c r="D5" s="92"/>
      <c r="E5" s="92"/>
      <c r="F5" s="93"/>
      <c r="G5" s="84"/>
      <c r="H5" s="84"/>
      <c r="I5" s="84"/>
    </row>
    <row r="6" spans="1:9" s="98" customFormat="1" ht="26.25" customHeight="1" collapsed="1" x14ac:dyDescent="0.25">
      <c r="A6" s="94" t="s">
        <v>181</v>
      </c>
      <c r="B6" s="95" t="s">
        <v>182</v>
      </c>
      <c r="C6" s="95" t="s">
        <v>182</v>
      </c>
      <c r="D6" s="95" t="s">
        <v>182</v>
      </c>
      <c r="E6" s="95" t="s">
        <v>182</v>
      </c>
      <c r="F6" s="96">
        <f>F8+F15+F41+F58+F74+F81+F103+F132+F138+F50+F35+F29+F26+F53</f>
        <v>3062.2</v>
      </c>
      <c r="G6" s="97"/>
      <c r="H6" s="97"/>
      <c r="I6" s="97"/>
    </row>
    <row r="7" spans="1:9" ht="23.25" customHeight="1" x14ac:dyDescent="0.25">
      <c r="A7" s="99" t="s">
        <v>183</v>
      </c>
      <c r="B7" s="100" t="s">
        <v>184</v>
      </c>
      <c r="C7" s="100" t="s">
        <v>185</v>
      </c>
      <c r="D7" s="100" t="s">
        <v>186</v>
      </c>
      <c r="E7" s="100" t="s">
        <v>187</v>
      </c>
      <c r="F7" s="101">
        <f>F8+F15+F35</f>
        <v>1101.3</v>
      </c>
      <c r="G7" s="102"/>
      <c r="H7" s="102"/>
      <c r="I7" s="102"/>
    </row>
    <row r="8" spans="1:9" ht="31.5" x14ac:dyDescent="0.25">
      <c r="A8" s="103" t="s">
        <v>188</v>
      </c>
      <c r="B8" s="100" t="s">
        <v>184</v>
      </c>
      <c r="C8" s="100" t="s">
        <v>189</v>
      </c>
      <c r="D8" s="100" t="s">
        <v>186</v>
      </c>
      <c r="E8" s="100" t="s">
        <v>187</v>
      </c>
      <c r="F8" s="104">
        <f>F9</f>
        <v>455.7</v>
      </c>
      <c r="G8" s="84"/>
      <c r="H8" s="84"/>
      <c r="I8" s="84"/>
    </row>
    <row r="9" spans="1:9" ht="31.5" x14ac:dyDescent="0.25">
      <c r="A9" s="105" t="s">
        <v>190</v>
      </c>
      <c r="B9" s="106" t="s">
        <v>184</v>
      </c>
      <c r="C9" s="106" t="s">
        <v>189</v>
      </c>
      <c r="D9" s="107" t="s">
        <v>191</v>
      </c>
      <c r="E9" s="106" t="s">
        <v>187</v>
      </c>
      <c r="F9" s="108">
        <f>F10</f>
        <v>455.7</v>
      </c>
      <c r="G9" s="84"/>
      <c r="H9" s="84"/>
      <c r="I9" s="84"/>
    </row>
    <row r="10" spans="1:9" ht="17.25" customHeight="1" x14ac:dyDescent="0.25">
      <c r="A10" s="105" t="s">
        <v>192</v>
      </c>
      <c r="B10" s="106" t="s">
        <v>184</v>
      </c>
      <c r="C10" s="106" t="s">
        <v>189</v>
      </c>
      <c r="D10" s="107" t="s">
        <v>193</v>
      </c>
      <c r="E10" s="106" t="s">
        <v>187</v>
      </c>
      <c r="F10" s="108">
        <f>F11</f>
        <v>455.7</v>
      </c>
      <c r="G10" s="84"/>
      <c r="H10" s="84"/>
      <c r="I10" s="84"/>
    </row>
    <row r="11" spans="1:9" ht="31.5" x14ac:dyDescent="0.25">
      <c r="A11" s="109" t="s">
        <v>194</v>
      </c>
      <c r="B11" s="106" t="s">
        <v>184</v>
      </c>
      <c r="C11" s="106" t="s">
        <v>189</v>
      </c>
      <c r="D11" s="107" t="s">
        <v>195</v>
      </c>
      <c r="E11" s="106" t="s">
        <v>187</v>
      </c>
      <c r="F11" s="108">
        <f>F13+F14</f>
        <v>455.7</v>
      </c>
      <c r="G11" s="84"/>
      <c r="H11" s="84"/>
      <c r="I11" s="84"/>
    </row>
    <row r="12" spans="1:9" ht="31.5" x14ac:dyDescent="0.25">
      <c r="A12" s="109" t="s">
        <v>196</v>
      </c>
      <c r="B12" s="106" t="s">
        <v>184</v>
      </c>
      <c r="C12" s="106" t="s">
        <v>189</v>
      </c>
      <c r="D12" s="107" t="s">
        <v>195</v>
      </c>
      <c r="E12" s="106" t="s">
        <v>197</v>
      </c>
      <c r="F12" s="108">
        <f>F13+F14</f>
        <v>455.7</v>
      </c>
      <c r="G12" s="84"/>
      <c r="H12" s="84"/>
      <c r="I12" s="84"/>
    </row>
    <row r="13" spans="1:9" ht="31.5" x14ac:dyDescent="0.25">
      <c r="A13" s="109" t="s">
        <v>198</v>
      </c>
      <c r="B13" s="106" t="s">
        <v>184</v>
      </c>
      <c r="C13" s="106" t="s">
        <v>189</v>
      </c>
      <c r="D13" s="107" t="s">
        <v>195</v>
      </c>
      <c r="E13" s="110">
        <v>121</v>
      </c>
      <c r="F13" s="111">
        <v>350</v>
      </c>
      <c r="G13" s="84"/>
      <c r="H13" s="84"/>
      <c r="I13" s="84"/>
    </row>
    <row r="14" spans="1:9" ht="49.5" customHeight="1" x14ac:dyDescent="0.25">
      <c r="A14" s="109" t="s">
        <v>199</v>
      </c>
      <c r="B14" s="106" t="s">
        <v>184</v>
      </c>
      <c r="C14" s="106" t="s">
        <v>189</v>
      </c>
      <c r="D14" s="107" t="s">
        <v>195</v>
      </c>
      <c r="E14" s="110">
        <v>129</v>
      </c>
      <c r="F14" s="112">
        <v>105.7</v>
      </c>
      <c r="G14" s="84"/>
      <c r="H14" s="84"/>
      <c r="I14" s="84"/>
    </row>
    <row r="15" spans="1:9" ht="58.5" customHeight="1" x14ac:dyDescent="0.25">
      <c r="A15" s="103" t="s">
        <v>200</v>
      </c>
      <c r="B15" s="100" t="s">
        <v>184</v>
      </c>
      <c r="C15" s="100" t="s">
        <v>201</v>
      </c>
      <c r="D15" s="113" t="s">
        <v>186</v>
      </c>
      <c r="E15" s="100" t="s">
        <v>187</v>
      </c>
      <c r="F15" s="104">
        <f>F16</f>
        <v>615</v>
      </c>
      <c r="G15" s="84"/>
      <c r="H15" s="84"/>
      <c r="I15" s="84"/>
    </row>
    <row r="16" spans="1:9" ht="31.5" x14ac:dyDescent="0.25">
      <c r="A16" s="105" t="s">
        <v>202</v>
      </c>
      <c r="B16" s="106" t="s">
        <v>184</v>
      </c>
      <c r="C16" s="106" t="s">
        <v>201</v>
      </c>
      <c r="D16" s="107" t="s">
        <v>191</v>
      </c>
      <c r="E16" s="106" t="s">
        <v>187</v>
      </c>
      <c r="F16" s="108">
        <f>F17</f>
        <v>615</v>
      </c>
      <c r="G16" s="84"/>
      <c r="H16" s="84"/>
      <c r="I16" s="84"/>
    </row>
    <row r="17" spans="1:6" ht="22.5" customHeight="1" x14ac:dyDescent="0.25">
      <c r="A17" s="105" t="s">
        <v>203</v>
      </c>
      <c r="B17" s="106" t="s">
        <v>184</v>
      </c>
      <c r="C17" s="106" t="s">
        <v>201</v>
      </c>
      <c r="D17" s="107" t="s">
        <v>204</v>
      </c>
      <c r="E17" s="106" t="s">
        <v>187</v>
      </c>
      <c r="F17" s="108">
        <f>F18+F22</f>
        <v>615</v>
      </c>
    </row>
    <row r="18" spans="1:6" ht="37.5" customHeight="1" x14ac:dyDescent="0.25">
      <c r="A18" s="105" t="s">
        <v>205</v>
      </c>
      <c r="B18" s="106" t="s">
        <v>184</v>
      </c>
      <c r="C18" s="106" t="s">
        <v>201</v>
      </c>
      <c r="D18" s="107" t="s">
        <v>206</v>
      </c>
      <c r="E18" s="106" t="s">
        <v>187</v>
      </c>
      <c r="F18" s="108">
        <f>F19</f>
        <v>428.7</v>
      </c>
    </row>
    <row r="19" spans="1:6" ht="33.75" customHeight="1" x14ac:dyDescent="0.25">
      <c r="A19" s="105" t="s">
        <v>196</v>
      </c>
      <c r="B19" s="106" t="s">
        <v>184</v>
      </c>
      <c r="C19" s="106" t="s">
        <v>201</v>
      </c>
      <c r="D19" s="107" t="s">
        <v>206</v>
      </c>
      <c r="E19" s="106" t="s">
        <v>197</v>
      </c>
      <c r="F19" s="108">
        <f>F20+F21</f>
        <v>428.7</v>
      </c>
    </row>
    <row r="20" spans="1:6" ht="45.75" customHeight="1" x14ac:dyDescent="0.25">
      <c r="A20" s="109" t="s">
        <v>198</v>
      </c>
      <c r="B20" s="106" t="s">
        <v>184</v>
      </c>
      <c r="C20" s="106" t="s">
        <v>201</v>
      </c>
      <c r="D20" s="107" t="s">
        <v>206</v>
      </c>
      <c r="E20" s="114">
        <v>121</v>
      </c>
      <c r="F20" s="112">
        <v>326.7</v>
      </c>
    </row>
    <row r="21" spans="1:6" ht="47.25" x14ac:dyDescent="0.25">
      <c r="A21" s="109" t="s">
        <v>199</v>
      </c>
      <c r="B21" s="106" t="s">
        <v>184</v>
      </c>
      <c r="C21" s="106" t="s">
        <v>201</v>
      </c>
      <c r="D21" s="107" t="s">
        <v>206</v>
      </c>
      <c r="E21" s="114">
        <v>129</v>
      </c>
      <c r="F21" s="112">
        <v>102</v>
      </c>
    </row>
    <row r="22" spans="1:6" ht="31.5" x14ac:dyDescent="0.25">
      <c r="A22" s="115" t="s">
        <v>207</v>
      </c>
      <c r="B22" s="106" t="s">
        <v>184</v>
      </c>
      <c r="C22" s="106" t="s">
        <v>201</v>
      </c>
      <c r="D22" s="107" t="s">
        <v>208</v>
      </c>
      <c r="E22" s="114" t="s">
        <v>187</v>
      </c>
      <c r="F22" s="112">
        <f>F23+F24+F25</f>
        <v>186.3</v>
      </c>
    </row>
    <row r="23" spans="1:6" ht="31.5" x14ac:dyDescent="0.25">
      <c r="A23" s="105" t="s">
        <v>209</v>
      </c>
      <c r="B23" s="106" t="s">
        <v>184</v>
      </c>
      <c r="C23" s="106" t="s">
        <v>201</v>
      </c>
      <c r="D23" s="107" t="s">
        <v>208</v>
      </c>
      <c r="E23" s="114">
        <v>244</v>
      </c>
      <c r="F23" s="112">
        <v>184.8</v>
      </c>
    </row>
    <row r="24" spans="1:6" ht="31.5" x14ac:dyDescent="0.25">
      <c r="A24" s="116" t="s">
        <v>210</v>
      </c>
      <c r="B24" s="106" t="s">
        <v>184</v>
      </c>
      <c r="C24" s="106" t="s">
        <v>201</v>
      </c>
      <c r="D24" s="107" t="s">
        <v>208</v>
      </c>
      <c r="E24" s="114">
        <v>851</v>
      </c>
      <c r="F24" s="112">
        <v>1.5</v>
      </c>
    </row>
    <row r="25" spans="1:6" ht="46.35" hidden="1" customHeight="1" x14ac:dyDescent="0.25">
      <c r="A25" s="116" t="s">
        <v>211</v>
      </c>
      <c r="B25" s="106" t="s">
        <v>184</v>
      </c>
      <c r="C25" s="106" t="s">
        <v>201</v>
      </c>
      <c r="D25" s="107" t="s">
        <v>208</v>
      </c>
      <c r="E25" s="114">
        <v>852</v>
      </c>
      <c r="F25" s="112">
        <v>0</v>
      </c>
    </row>
    <row r="26" spans="1:6" s="121" customFormat="1" ht="38.1" hidden="1" customHeight="1" x14ac:dyDescent="0.25">
      <c r="A26" s="117" t="s">
        <v>212</v>
      </c>
      <c r="B26" s="118" t="s">
        <v>184</v>
      </c>
      <c r="C26" s="118" t="s">
        <v>213</v>
      </c>
      <c r="D26" s="119" t="s">
        <v>214</v>
      </c>
      <c r="E26" s="100" t="s">
        <v>187</v>
      </c>
      <c r="F26" s="120">
        <f>F27</f>
        <v>0</v>
      </c>
    </row>
    <row r="27" spans="1:6" ht="34.35" hidden="1" customHeight="1" x14ac:dyDescent="0.25">
      <c r="A27" s="116" t="s">
        <v>215</v>
      </c>
      <c r="B27" s="122" t="s">
        <v>184</v>
      </c>
      <c r="C27" s="122" t="s">
        <v>213</v>
      </c>
      <c r="D27" s="123" t="s">
        <v>216</v>
      </c>
      <c r="E27" s="106" t="s">
        <v>187</v>
      </c>
      <c r="F27" s="108">
        <f>F28</f>
        <v>0</v>
      </c>
    </row>
    <row r="28" spans="1:6" ht="29.85" hidden="1" customHeight="1" x14ac:dyDescent="0.25">
      <c r="A28" s="116" t="s">
        <v>217</v>
      </c>
      <c r="B28" s="122" t="s">
        <v>184</v>
      </c>
      <c r="C28" s="122" t="s">
        <v>213</v>
      </c>
      <c r="D28" s="123" t="s">
        <v>216</v>
      </c>
      <c r="E28" s="110">
        <v>244</v>
      </c>
      <c r="F28" s="112">
        <v>0</v>
      </c>
    </row>
    <row r="29" spans="1:6" ht="58.5" hidden="1" customHeight="1" x14ac:dyDescent="0.25">
      <c r="A29" s="99" t="s">
        <v>218</v>
      </c>
      <c r="B29" s="106" t="s">
        <v>184</v>
      </c>
      <c r="C29" s="106" t="s">
        <v>219</v>
      </c>
      <c r="D29" s="124" t="s">
        <v>186</v>
      </c>
      <c r="E29" s="100" t="s">
        <v>187</v>
      </c>
      <c r="F29" s="101">
        <f>F30</f>
        <v>0</v>
      </c>
    </row>
    <row r="30" spans="1:6" ht="115.5" hidden="1" customHeight="1" x14ac:dyDescent="0.25">
      <c r="A30" s="125" t="s">
        <v>220</v>
      </c>
      <c r="B30" s="100" t="s">
        <v>184</v>
      </c>
      <c r="C30" s="100" t="s">
        <v>219</v>
      </c>
      <c r="D30" s="124" t="s">
        <v>221</v>
      </c>
      <c r="E30" s="100" t="s">
        <v>222</v>
      </c>
      <c r="F30" s="101">
        <f>F31</f>
        <v>0</v>
      </c>
    </row>
    <row r="31" spans="1:6" ht="151.5" hidden="1" customHeight="1" x14ac:dyDescent="0.25">
      <c r="A31" s="126" t="s">
        <v>223</v>
      </c>
      <c r="B31" s="106" t="s">
        <v>184</v>
      </c>
      <c r="C31" s="106" t="s">
        <v>219</v>
      </c>
      <c r="D31" s="110" t="s">
        <v>224</v>
      </c>
      <c r="E31" s="106" t="s">
        <v>222</v>
      </c>
      <c r="F31" s="127">
        <f>F32</f>
        <v>0</v>
      </c>
    </row>
    <row r="32" spans="1:6" ht="63.75" hidden="1" customHeight="1" x14ac:dyDescent="0.25">
      <c r="A32" s="128" t="s">
        <v>225</v>
      </c>
      <c r="B32" s="106" t="s">
        <v>184</v>
      </c>
      <c r="C32" s="106" t="s">
        <v>219</v>
      </c>
      <c r="D32" s="110" t="s">
        <v>226</v>
      </c>
      <c r="E32" s="106" t="s">
        <v>187</v>
      </c>
      <c r="F32" s="127">
        <f>F33</f>
        <v>0</v>
      </c>
    </row>
    <row r="33" spans="1:7" ht="31.5" hidden="1" x14ac:dyDescent="0.25">
      <c r="A33" s="128" t="s">
        <v>227</v>
      </c>
      <c r="B33" s="106" t="s">
        <v>184</v>
      </c>
      <c r="C33" s="106" t="s">
        <v>219</v>
      </c>
      <c r="D33" s="110" t="s">
        <v>228</v>
      </c>
      <c r="E33" s="106" t="s">
        <v>187</v>
      </c>
      <c r="F33" s="127">
        <f>F34</f>
        <v>0</v>
      </c>
      <c r="G33" s="84"/>
    </row>
    <row r="34" spans="1:7" ht="31.5" hidden="1" x14ac:dyDescent="0.25">
      <c r="A34" s="128" t="s">
        <v>229</v>
      </c>
      <c r="B34" s="106" t="s">
        <v>184</v>
      </c>
      <c r="C34" s="106" t="s">
        <v>219</v>
      </c>
      <c r="D34" s="110" t="s">
        <v>228</v>
      </c>
      <c r="E34" s="106" t="s">
        <v>230</v>
      </c>
      <c r="F34" s="127">
        <v>0</v>
      </c>
      <c r="G34" s="84"/>
    </row>
    <row r="35" spans="1:7" ht="15.75" x14ac:dyDescent="0.25">
      <c r="A35" s="99" t="s">
        <v>231</v>
      </c>
      <c r="B35" s="100" t="s">
        <v>184</v>
      </c>
      <c r="C35" s="100" t="s">
        <v>232</v>
      </c>
      <c r="D35" s="129"/>
      <c r="E35" s="106"/>
      <c r="F35" s="101">
        <f>F36</f>
        <v>30.6</v>
      </c>
      <c r="G35" s="84"/>
    </row>
    <row r="36" spans="1:7" ht="15.75" x14ac:dyDescent="0.25">
      <c r="A36" s="128" t="s">
        <v>233</v>
      </c>
      <c r="B36" s="106" t="s">
        <v>184</v>
      </c>
      <c r="C36" s="106" t="s">
        <v>232</v>
      </c>
      <c r="D36" s="130">
        <v>9900000000</v>
      </c>
      <c r="E36" s="100"/>
      <c r="F36" s="127">
        <f>F37</f>
        <v>30.6</v>
      </c>
      <c r="G36" s="84"/>
    </row>
    <row r="37" spans="1:7" ht="31.5" x14ac:dyDescent="0.25">
      <c r="A37" s="128" t="s">
        <v>234</v>
      </c>
      <c r="B37" s="106" t="s">
        <v>184</v>
      </c>
      <c r="C37" s="106" t="s">
        <v>232</v>
      </c>
      <c r="D37" s="129" t="s">
        <v>235</v>
      </c>
      <c r="E37" s="106"/>
      <c r="F37" s="127">
        <f>F38</f>
        <v>30.6</v>
      </c>
      <c r="G37" s="84"/>
    </row>
    <row r="38" spans="1:7" ht="31.5" x14ac:dyDescent="0.25">
      <c r="A38" s="128" t="s">
        <v>236</v>
      </c>
      <c r="B38" s="106" t="s">
        <v>184</v>
      </c>
      <c r="C38" s="106" t="s">
        <v>232</v>
      </c>
      <c r="D38" s="129" t="s">
        <v>237</v>
      </c>
      <c r="E38" s="106"/>
      <c r="F38" s="127">
        <f>F39</f>
        <v>30.6</v>
      </c>
      <c r="G38" s="84"/>
    </row>
    <row r="39" spans="1:7" ht="15.75" x14ac:dyDescent="0.25">
      <c r="A39" s="128" t="s">
        <v>238</v>
      </c>
      <c r="B39" s="106" t="s">
        <v>184</v>
      </c>
      <c r="C39" s="106" t="s">
        <v>232</v>
      </c>
      <c r="D39" s="129" t="s">
        <v>237</v>
      </c>
      <c r="E39" s="106" t="s">
        <v>239</v>
      </c>
      <c r="F39" s="127">
        <f>F40</f>
        <v>30.6</v>
      </c>
      <c r="G39" s="84"/>
    </row>
    <row r="40" spans="1:7" ht="15.75" x14ac:dyDescent="0.25">
      <c r="A40" s="128" t="s">
        <v>240</v>
      </c>
      <c r="B40" s="106" t="s">
        <v>184</v>
      </c>
      <c r="C40" s="106" t="s">
        <v>232</v>
      </c>
      <c r="D40" s="129" t="s">
        <v>237</v>
      </c>
      <c r="E40" s="106" t="s">
        <v>241</v>
      </c>
      <c r="F40" s="127">
        <v>30.6</v>
      </c>
      <c r="G40" s="84"/>
    </row>
    <row r="41" spans="1:7" ht="28.5" customHeight="1" x14ac:dyDescent="0.25">
      <c r="A41" s="103" t="s">
        <v>242</v>
      </c>
      <c r="B41" s="100" t="s">
        <v>189</v>
      </c>
      <c r="C41" s="100" t="s">
        <v>185</v>
      </c>
      <c r="D41" s="124" t="s">
        <v>243</v>
      </c>
      <c r="E41" s="131" t="s">
        <v>187</v>
      </c>
      <c r="F41" s="104">
        <f>F42</f>
        <v>138.6</v>
      </c>
      <c r="G41" s="84"/>
    </row>
    <row r="42" spans="1:7" ht="28.5" customHeight="1" x14ac:dyDescent="0.25">
      <c r="A42" s="105" t="s">
        <v>244</v>
      </c>
      <c r="B42" s="106" t="s">
        <v>189</v>
      </c>
      <c r="C42" s="106" t="s">
        <v>245</v>
      </c>
      <c r="D42" s="110" t="s">
        <v>186</v>
      </c>
      <c r="E42" s="114" t="s">
        <v>187</v>
      </c>
      <c r="F42" s="112">
        <f>F43</f>
        <v>138.6</v>
      </c>
      <c r="G42" s="84"/>
    </row>
    <row r="43" spans="1:7" ht="27" customHeight="1" x14ac:dyDescent="0.25">
      <c r="A43" s="105" t="s">
        <v>246</v>
      </c>
      <c r="B43" s="106" t="s">
        <v>189</v>
      </c>
      <c r="C43" s="106" t="s">
        <v>245</v>
      </c>
      <c r="D43" s="110" t="s">
        <v>247</v>
      </c>
      <c r="E43" s="114" t="s">
        <v>187</v>
      </c>
      <c r="F43" s="112">
        <f>F44</f>
        <v>138.6</v>
      </c>
      <c r="G43" s="84"/>
    </row>
    <row r="44" spans="1:7" ht="37.5" customHeight="1" x14ac:dyDescent="0.25">
      <c r="A44" s="105" t="s">
        <v>248</v>
      </c>
      <c r="B44" s="106" t="s">
        <v>189</v>
      </c>
      <c r="C44" s="106" t="s">
        <v>245</v>
      </c>
      <c r="D44" s="110" t="s">
        <v>249</v>
      </c>
      <c r="E44" s="114" t="s">
        <v>187</v>
      </c>
      <c r="F44" s="112">
        <f>F45</f>
        <v>138.6</v>
      </c>
      <c r="G44" s="84"/>
    </row>
    <row r="45" spans="1:7" ht="45" customHeight="1" x14ac:dyDescent="0.25">
      <c r="A45" s="105" t="s">
        <v>250</v>
      </c>
      <c r="B45" s="106" t="s">
        <v>189</v>
      </c>
      <c r="C45" s="106" t="s">
        <v>245</v>
      </c>
      <c r="D45" s="110" t="s">
        <v>251</v>
      </c>
      <c r="E45" s="114" t="s">
        <v>187</v>
      </c>
      <c r="F45" s="112">
        <f>F46+F49</f>
        <v>138.6</v>
      </c>
      <c r="G45" s="84"/>
    </row>
    <row r="46" spans="1:7" ht="45" customHeight="1" x14ac:dyDescent="0.25">
      <c r="A46" s="105" t="s">
        <v>196</v>
      </c>
      <c r="B46" s="106" t="s">
        <v>189</v>
      </c>
      <c r="C46" s="106" t="s">
        <v>245</v>
      </c>
      <c r="D46" s="110" t="s">
        <v>251</v>
      </c>
      <c r="E46" s="114" t="s">
        <v>197</v>
      </c>
      <c r="F46" s="112">
        <f>F47+F48</f>
        <v>123.7</v>
      </c>
      <c r="G46" s="84"/>
    </row>
    <row r="47" spans="1:7" ht="42" customHeight="1" x14ac:dyDescent="0.25">
      <c r="A47" s="105" t="s">
        <v>252</v>
      </c>
      <c r="B47" s="106" t="s">
        <v>189</v>
      </c>
      <c r="C47" s="106" t="s">
        <v>245</v>
      </c>
      <c r="D47" s="110" t="s">
        <v>251</v>
      </c>
      <c r="E47" s="110">
        <v>121</v>
      </c>
      <c r="F47" s="112">
        <v>95</v>
      </c>
      <c r="G47" s="84"/>
    </row>
    <row r="48" spans="1:7" ht="61.5" customHeight="1" x14ac:dyDescent="0.25">
      <c r="A48" s="105" t="s">
        <v>199</v>
      </c>
      <c r="B48" s="106" t="s">
        <v>189</v>
      </c>
      <c r="C48" s="106" t="s">
        <v>245</v>
      </c>
      <c r="D48" s="110" t="s">
        <v>251</v>
      </c>
      <c r="E48" s="110">
        <v>129</v>
      </c>
      <c r="F48" s="112">
        <v>28.7</v>
      </c>
      <c r="G48" s="84"/>
    </row>
    <row r="49" spans="1:7" ht="44.25" customHeight="1" x14ac:dyDescent="0.25">
      <c r="A49" s="105" t="s">
        <v>209</v>
      </c>
      <c r="B49" s="106" t="s">
        <v>189</v>
      </c>
      <c r="C49" s="106" t="s">
        <v>245</v>
      </c>
      <c r="D49" s="110" t="s">
        <v>251</v>
      </c>
      <c r="E49" s="110">
        <v>244</v>
      </c>
      <c r="F49" s="112">
        <v>14.9</v>
      </c>
      <c r="G49" s="84"/>
    </row>
    <row r="50" spans="1:7" ht="44.25" customHeight="1" x14ac:dyDescent="0.25">
      <c r="A50" s="103" t="s">
        <v>253</v>
      </c>
      <c r="B50" s="100" t="s">
        <v>245</v>
      </c>
      <c r="C50" s="100" t="s">
        <v>254</v>
      </c>
      <c r="D50" s="124">
        <v>9990071000</v>
      </c>
      <c r="E50" s="124">
        <v>0</v>
      </c>
      <c r="F50" s="104">
        <f>F51</f>
        <v>10</v>
      </c>
      <c r="G50" s="84"/>
    </row>
    <row r="51" spans="1:7" ht="44.25" customHeight="1" x14ac:dyDescent="0.25">
      <c r="A51" s="105" t="s">
        <v>255</v>
      </c>
      <c r="B51" s="106" t="s">
        <v>245</v>
      </c>
      <c r="C51" s="106" t="s">
        <v>254</v>
      </c>
      <c r="D51" s="110">
        <v>9990071000</v>
      </c>
      <c r="E51" s="110">
        <v>244</v>
      </c>
      <c r="F51" s="112">
        <f>F52</f>
        <v>10</v>
      </c>
      <c r="G51" s="84"/>
    </row>
    <row r="52" spans="1:7" ht="44.25" customHeight="1" x14ac:dyDescent="0.25">
      <c r="A52" s="105" t="s">
        <v>256</v>
      </c>
      <c r="B52" s="106" t="s">
        <v>245</v>
      </c>
      <c r="C52" s="106" t="s">
        <v>254</v>
      </c>
      <c r="D52" s="110">
        <v>9990071000</v>
      </c>
      <c r="E52" s="110">
        <v>244</v>
      </c>
      <c r="F52" s="112">
        <v>10</v>
      </c>
      <c r="G52" s="84"/>
    </row>
    <row r="53" spans="1:7" ht="78.75" x14ac:dyDescent="0.25">
      <c r="A53" s="132" t="s">
        <v>257</v>
      </c>
      <c r="B53" s="133" t="s">
        <v>245</v>
      </c>
      <c r="C53" s="134" t="s">
        <v>258</v>
      </c>
      <c r="D53" s="135" t="s">
        <v>259</v>
      </c>
      <c r="E53" s="136" t="s">
        <v>187</v>
      </c>
      <c r="F53" s="104">
        <f>F54</f>
        <v>5</v>
      </c>
      <c r="G53" s="84"/>
    </row>
    <row r="54" spans="1:7" ht="78.75" x14ac:dyDescent="0.25">
      <c r="A54" s="137" t="s">
        <v>260</v>
      </c>
      <c r="B54" s="138" t="s">
        <v>245</v>
      </c>
      <c r="C54" s="139" t="s">
        <v>258</v>
      </c>
      <c r="D54" s="140" t="s">
        <v>261</v>
      </c>
      <c r="E54" s="141" t="s">
        <v>187</v>
      </c>
      <c r="F54" s="112">
        <f>F55</f>
        <v>5</v>
      </c>
      <c r="G54" s="84"/>
    </row>
    <row r="55" spans="1:7" ht="44.25" customHeight="1" x14ac:dyDescent="0.25">
      <c r="A55" s="137" t="s">
        <v>262</v>
      </c>
      <c r="B55" s="138" t="s">
        <v>245</v>
      </c>
      <c r="C55" s="139" t="s">
        <v>258</v>
      </c>
      <c r="D55" s="140" t="s">
        <v>263</v>
      </c>
      <c r="E55" s="141" t="s">
        <v>187</v>
      </c>
      <c r="F55" s="112">
        <f>F56</f>
        <v>5</v>
      </c>
      <c r="G55" s="84"/>
    </row>
    <row r="56" spans="1:7" ht="44.25" customHeight="1" x14ac:dyDescent="0.25">
      <c r="A56" s="137" t="s">
        <v>264</v>
      </c>
      <c r="B56" s="138" t="s">
        <v>245</v>
      </c>
      <c r="C56" s="139" t="s">
        <v>258</v>
      </c>
      <c r="D56" s="140" t="s">
        <v>263</v>
      </c>
      <c r="E56" s="141" t="s">
        <v>265</v>
      </c>
      <c r="F56" s="112">
        <f>F57</f>
        <v>5</v>
      </c>
      <c r="G56" s="84"/>
    </row>
    <row r="57" spans="1:7" ht="44.25" customHeight="1" x14ac:dyDescent="0.25">
      <c r="A57" s="137" t="s">
        <v>266</v>
      </c>
      <c r="B57" s="138" t="s">
        <v>245</v>
      </c>
      <c r="C57" s="139" t="s">
        <v>258</v>
      </c>
      <c r="D57" s="140" t="s">
        <v>263</v>
      </c>
      <c r="E57" s="141" t="s">
        <v>267</v>
      </c>
      <c r="F57" s="112">
        <v>5</v>
      </c>
      <c r="G57" s="84"/>
    </row>
    <row r="58" spans="1:7" ht="30.75" customHeight="1" x14ac:dyDescent="0.25">
      <c r="A58" s="142" t="s">
        <v>268</v>
      </c>
      <c r="B58" s="100" t="s">
        <v>201</v>
      </c>
      <c r="C58" s="100" t="s">
        <v>185</v>
      </c>
      <c r="D58" s="124" t="s">
        <v>186</v>
      </c>
      <c r="E58" s="100" t="s">
        <v>187</v>
      </c>
      <c r="F58" s="101">
        <f>F59+F69</f>
        <v>170</v>
      </c>
      <c r="G58" s="84"/>
    </row>
    <row r="59" spans="1:7" ht="28.5" customHeight="1" x14ac:dyDescent="0.25">
      <c r="A59" s="99" t="s">
        <v>269</v>
      </c>
      <c r="B59" s="100" t="s">
        <v>201</v>
      </c>
      <c r="C59" s="100" t="s">
        <v>254</v>
      </c>
      <c r="D59" s="100" t="s">
        <v>186</v>
      </c>
      <c r="E59" s="100" t="s">
        <v>187</v>
      </c>
      <c r="F59" s="101">
        <f>F60</f>
        <v>100</v>
      </c>
      <c r="G59" s="102"/>
    </row>
    <row r="60" spans="1:7" ht="72" customHeight="1" x14ac:dyDescent="0.25">
      <c r="A60" s="128" t="s">
        <v>270</v>
      </c>
      <c r="B60" s="106" t="s">
        <v>201</v>
      </c>
      <c r="C60" s="106" t="s">
        <v>254</v>
      </c>
      <c r="D60" s="106" t="s">
        <v>271</v>
      </c>
      <c r="E60" s="106" t="s">
        <v>187</v>
      </c>
      <c r="F60" s="127">
        <f>F61</f>
        <v>100</v>
      </c>
    </row>
    <row r="61" spans="1:7" ht="39" customHeight="1" x14ac:dyDescent="0.25">
      <c r="A61" s="105" t="s">
        <v>272</v>
      </c>
      <c r="B61" s="143" t="s">
        <v>201</v>
      </c>
      <c r="C61" s="143" t="s">
        <v>254</v>
      </c>
      <c r="D61" s="123" t="s">
        <v>273</v>
      </c>
      <c r="E61" s="143" t="s">
        <v>187</v>
      </c>
      <c r="F61" s="108">
        <f>F62+F65</f>
        <v>100</v>
      </c>
    </row>
    <row r="62" spans="1:7" ht="39.75" customHeight="1" x14ac:dyDescent="0.25">
      <c r="A62" s="105" t="s">
        <v>274</v>
      </c>
      <c r="B62" s="143" t="s">
        <v>201</v>
      </c>
      <c r="C62" s="143" t="s">
        <v>254</v>
      </c>
      <c r="D62" s="123" t="s">
        <v>275</v>
      </c>
      <c r="E62" s="143" t="s">
        <v>187</v>
      </c>
      <c r="F62" s="108">
        <f>F67</f>
        <v>100</v>
      </c>
    </row>
    <row r="63" spans="1:7" ht="31.5" hidden="1" x14ac:dyDescent="0.25">
      <c r="A63" s="105" t="s">
        <v>276</v>
      </c>
      <c r="B63" s="143" t="s">
        <v>201</v>
      </c>
      <c r="C63" s="143" t="s">
        <v>254</v>
      </c>
      <c r="D63" s="123" t="s">
        <v>277</v>
      </c>
      <c r="E63" s="143" t="s">
        <v>187</v>
      </c>
      <c r="F63" s="108">
        <f>F64</f>
        <v>0</v>
      </c>
    </row>
    <row r="64" spans="1:7" ht="41.25" hidden="1" customHeight="1" x14ac:dyDescent="0.25">
      <c r="A64" s="105" t="s">
        <v>256</v>
      </c>
      <c r="B64" s="143" t="s">
        <v>201</v>
      </c>
      <c r="C64" s="143" t="s">
        <v>254</v>
      </c>
      <c r="D64" s="123" t="s">
        <v>277</v>
      </c>
      <c r="E64" s="123">
        <v>244</v>
      </c>
      <c r="F64" s="108">
        <v>0</v>
      </c>
    </row>
    <row r="65" spans="1:8" ht="40.5" hidden="1" customHeight="1" x14ac:dyDescent="0.25">
      <c r="A65" s="105" t="s">
        <v>278</v>
      </c>
      <c r="B65" s="143" t="s">
        <v>201</v>
      </c>
      <c r="C65" s="143" t="s">
        <v>254</v>
      </c>
      <c r="D65" s="123" t="s">
        <v>279</v>
      </c>
      <c r="E65" s="143" t="s">
        <v>187</v>
      </c>
      <c r="F65" s="108">
        <f>F66</f>
        <v>0</v>
      </c>
    </row>
    <row r="66" spans="1:8" ht="39" hidden="1" customHeight="1" x14ac:dyDescent="0.25">
      <c r="A66" s="105" t="s">
        <v>256</v>
      </c>
      <c r="B66" s="143" t="s">
        <v>201</v>
      </c>
      <c r="C66" s="143" t="s">
        <v>254</v>
      </c>
      <c r="D66" s="123" t="s">
        <v>279</v>
      </c>
      <c r="E66" s="123">
        <v>244</v>
      </c>
      <c r="F66" s="108">
        <v>0</v>
      </c>
    </row>
    <row r="67" spans="1:8" ht="27" customHeight="1" x14ac:dyDescent="0.25">
      <c r="A67" s="105" t="s">
        <v>280</v>
      </c>
      <c r="B67" s="143" t="s">
        <v>201</v>
      </c>
      <c r="C67" s="143" t="s">
        <v>254</v>
      </c>
      <c r="D67" s="144" t="s">
        <v>281</v>
      </c>
      <c r="E67" s="143" t="s">
        <v>187</v>
      </c>
      <c r="F67" s="108">
        <f>F68</f>
        <v>100</v>
      </c>
    </row>
    <row r="68" spans="1:8" ht="37.5" customHeight="1" x14ac:dyDescent="0.25">
      <c r="A68" s="105" t="s">
        <v>256</v>
      </c>
      <c r="B68" s="143" t="s">
        <v>201</v>
      </c>
      <c r="C68" s="143" t="s">
        <v>254</v>
      </c>
      <c r="D68" s="123" t="s">
        <v>281</v>
      </c>
      <c r="E68" s="143" t="s">
        <v>230</v>
      </c>
      <c r="F68" s="108">
        <v>100</v>
      </c>
    </row>
    <row r="69" spans="1:8" ht="37.5" customHeight="1" x14ac:dyDescent="0.25">
      <c r="A69" s="103" t="s">
        <v>282</v>
      </c>
      <c r="B69" s="145" t="s">
        <v>201</v>
      </c>
      <c r="C69" s="145" t="s">
        <v>283</v>
      </c>
      <c r="D69" s="119" t="s">
        <v>186</v>
      </c>
      <c r="E69" s="145" t="s">
        <v>187</v>
      </c>
      <c r="F69" s="120">
        <f>F70</f>
        <v>70</v>
      </c>
    </row>
    <row r="70" spans="1:8" ht="15.75" x14ac:dyDescent="0.25">
      <c r="A70" s="103" t="s">
        <v>284</v>
      </c>
      <c r="B70" s="145" t="s">
        <v>201</v>
      </c>
      <c r="C70" s="145">
        <v>12</v>
      </c>
      <c r="D70" s="119" t="s">
        <v>214</v>
      </c>
      <c r="E70" s="145" t="s">
        <v>187</v>
      </c>
      <c r="F70" s="120">
        <f>F71</f>
        <v>70</v>
      </c>
    </row>
    <row r="71" spans="1:8" ht="21" customHeight="1" x14ac:dyDescent="0.25">
      <c r="A71" s="105" t="s">
        <v>285</v>
      </c>
      <c r="B71" s="143" t="s">
        <v>201</v>
      </c>
      <c r="C71" s="143">
        <v>12</v>
      </c>
      <c r="D71" s="144" t="s">
        <v>286</v>
      </c>
      <c r="E71" s="143" t="s">
        <v>187</v>
      </c>
      <c r="F71" s="108">
        <f>F72</f>
        <v>70</v>
      </c>
    </row>
    <row r="72" spans="1:8" ht="60.75" customHeight="1" x14ac:dyDescent="0.25">
      <c r="A72" s="105" t="s">
        <v>256</v>
      </c>
      <c r="B72" s="143" t="s">
        <v>201</v>
      </c>
      <c r="C72" s="143">
        <v>12</v>
      </c>
      <c r="D72" s="123" t="s">
        <v>287</v>
      </c>
      <c r="E72" s="123">
        <v>244</v>
      </c>
      <c r="F72" s="108">
        <v>70</v>
      </c>
    </row>
    <row r="73" spans="1:8" ht="27" customHeight="1" x14ac:dyDescent="0.25">
      <c r="A73" s="103" t="s">
        <v>288</v>
      </c>
      <c r="B73" s="145" t="s">
        <v>289</v>
      </c>
      <c r="C73" s="145" t="s">
        <v>185</v>
      </c>
      <c r="D73" s="119" t="s">
        <v>186</v>
      </c>
      <c r="E73" s="145" t="s">
        <v>187</v>
      </c>
      <c r="F73" s="120">
        <f>F74+F81</f>
        <v>745.7</v>
      </c>
    </row>
    <row r="74" spans="1:8" ht="28.5" customHeight="1" x14ac:dyDescent="0.25">
      <c r="A74" s="103" t="s">
        <v>290</v>
      </c>
      <c r="B74" s="145" t="s">
        <v>289</v>
      </c>
      <c r="C74" s="145" t="s">
        <v>189</v>
      </c>
      <c r="D74" s="119" t="s">
        <v>186</v>
      </c>
      <c r="E74" s="145" t="s">
        <v>187</v>
      </c>
      <c r="F74" s="146">
        <f>F75</f>
        <v>644</v>
      </c>
    </row>
    <row r="75" spans="1:8" ht="47.25" x14ac:dyDescent="0.25">
      <c r="A75" s="128" t="s">
        <v>291</v>
      </c>
      <c r="B75" s="106" t="s">
        <v>289</v>
      </c>
      <c r="C75" s="106" t="s">
        <v>189</v>
      </c>
      <c r="D75" s="106" t="s">
        <v>292</v>
      </c>
      <c r="E75" s="106" t="s">
        <v>187</v>
      </c>
      <c r="F75" s="127">
        <f>F76</f>
        <v>644</v>
      </c>
    </row>
    <row r="76" spans="1:8" ht="63" x14ac:dyDescent="0.25">
      <c r="A76" s="105" t="s">
        <v>293</v>
      </c>
      <c r="B76" s="143" t="s">
        <v>289</v>
      </c>
      <c r="C76" s="143" t="s">
        <v>189</v>
      </c>
      <c r="D76" s="123" t="s">
        <v>294</v>
      </c>
      <c r="E76" s="143" t="s">
        <v>187</v>
      </c>
      <c r="F76" s="108">
        <f>F77</f>
        <v>644</v>
      </c>
      <c r="G76" s="84"/>
      <c r="H76" s="84"/>
    </row>
    <row r="77" spans="1:8" ht="63" x14ac:dyDescent="0.25">
      <c r="A77" s="105" t="s">
        <v>295</v>
      </c>
      <c r="B77" s="143" t="s">
        <v>289</v>
      </c>
      <c r="C77" s="143" t="s">
        <v>189</v>
      </c>
      <c r="D77" s="123" t="s">
        <v>296</v>
      </c>
      <c r="E77" s="143" t="s">
        <v>187</v>
      </c>
      <c r="F77" s="108">
        <f>F78</f>
        <v>644</v>
      </c>
      <c r="G77" s="84"/>
      <c r="H77" s="84"/>
    </row>
    <row r="78" spans="1:8" ht="47.25" x14ac:dyDescent="0.25">
      <c r="A78" s="105" t="s">
        <v>297</v>
      </c>
      <c r="B78" s="143" t="s">
        <v>289</v>
      </c>
      <c r="C78" s="143" t="s">
        <v>189</v>
      </c>
      <c r="D78" s="123" t="s">
        <v>298</v>
      </c>
      <c r="E78" s="143" t="s">
        <v>187</v>
      </c>
      <c r="F78" s="108">
        <f>F79+F80</f>
        <v>644</v>
      </c>
      <c r="G78" s="84"/>
      <c r="H78" s="84"/>
    </row>
    <row r="79" spans="1:8" ht="31.5" x14ac:dyDescent="0.25">
      <c r="A79" s="105" t="s">
        <v>256</v>
      </c>
      <c r="B79" s="143" t="s">
        <v>289</v>
      </c>
      <c r="C79" s="143" t="s">
        <v>189</v>
      </c>
      <c r="D79" s="123" t="s">
        <v>298</v>
      </c>
      <c r="E79" s="123">
        <v>244</v>
      </c>
      <c r="F79" s="108">
        <v>644</v>
      </c>
      <c r="G79" s="84"/>
      <c r="H79" s="84"/>
    </row>
    <row r="80" spans="1:8" ht="59.25" hidden="1" customHeight="1" x14ac:dyDescent="0.25">
      <c r="A80" s="105" t="s">
        <v>299</v>
      </c>
      <c r="B80" s="143" t="s">
        <v>289</v>
      </c>
      <c r="C80" s="143" t="s">
        <v>189</v>
      </c>
      <c r="D80" s="123" t="s">
        <v>298</v>
      </c>
      <c r="E80" s="123">
        <v>810</v>
      </c>
      <c r="F80" s="108"/>
      <c r="G80" s="84"/>
      <c r="H80" s="84"/>
    </row>
    <row r="81" spans="1:8" ht="20.25" customHeight="1" x14ac:dyDescent="0.25">
      <c r="A81" s="103" t="s">
        <v>300</v>
      </c>
      <c r="B81" s="145" t="s">
        <v>289</v>
      </c>
      <c r="C81" s="145" t="s">
        <v>245</v>
      </c>
      <c r="D81" s="119" t="s">
        <v>186</v>
      </c>
      <c r="E81" s="145" t="s">
        <v>187</v>
      </c>
      <c r="F81" s="120">
        <f>F82</f>
        <v>101.7</v>
      </c>
      <c r="G81" s="84"/>
      <c r="H81" s="84"/>
    </row>
    <row r="82" spans="1:8" ht="75" customHeight="1" x14ac:dyDescent="0.25">
      <c r="A82" s="126" t="s">
        <v>301</v>
      </c>
      <c r="B82" s="106" t="s">
        <v>289</v>
      </c>
      <c r="C82" s="106" t="s">
        <v>245</v>
      </c>
      <c r="D82" s="106" t="s">
        <v>292</v>
      </c>
      <c r="E82" s="106" t="s">
        <v>187</v>
      </c>
      <c r="F82" s="127">
        <f>F83+F91</f>
        <v>101.7</v>
      </c>
      <c r="G82" s="84"/>
      <c r="H82" s="84"/>
    </row>
    <row r="83" spans="1:8" ht="47.25" x14ac:dyDescent="0.25">
      <c r="A83" s="105" t="s">
        <v>302</v>
      </c>
      <c r="B83" s="143" t="s">
        <v>289</v>
      </c>
      <c r="C83" s="143" t="s">
        <v>245</v>
      </c>
      <c r="D83" s="123" t="s">
        <v>303</v>
      </c>
      <c r="E83" s="143" t="s">
        <v>187</v>
      </c>
      <c r="F83" s="108">
        <f>F84</f>
        <v>101.7</v>
      </c>
      <c r="G83" s="84"/>
      <c r="H83" s="84"/>
    </row>
    <row r="84" spans="1:8" ht="31.5" x14ac:dyDescent="0.25">
      <c r="A84" s="105" t="s">
        <v>304</v>
      </c>
      <c r="B84" s="143" t="s">
        <v>289</v>
      </c>
      <c r="C84" s="143" t="s">
        <v>245</v>
      </c>
      <c r="D84" s="123" t="s">
        <v>305</v>
      </c>
      <c r="E84" s="143" t="s">
        <v>187</v>
      </c>
      <c r="F84" s="108">
        <f>F85</f>
        <v>101.7</v>
      </c>
      <c r="G84" s="84"/>
      <c r="H84" s="84"/>
    </row>
    <row r="85" spans="1:8" ht="31.5" x14ac:dyDescent="0.25">
      <c r="A85" s="105" t="s">
        <v>306</v>
      </c>
      <c r="B85" s="143" t="s">
        <v>289</v>
      </c>
      <c r="C85" s="143" t="s">
        <v>245</v>
      </c>
      <c r="D85" s="123" t="s">
        <v>307</v>
      </c>
      <c r="E85" s="143" t="s">
        <v>187</v>
      </c>
      <c r="F85" s="108">
        <f>F86</f>
        <v>101.7</v>
      </c>
      <c r="G85" s="84"/>
      <c r="H85" s="84"/>
    </row>
    <row r="86" spans="1:8" ht="34.5" customHeight="1" x14ac:dyDescent="0.25">
      <c r="A86" s="105" t="s">
        <v>256</v>
      </c>
      <c r="B86" s="143" t="s">
        <v>289</v>
      </c>
      <c r="C86" s="143" t="s">
        <v>245</v>
      </c>
      <c r="D86" s="123" t="s">
        <v>307</v>
      </c>
      <c r="E86" s="123">
        <v>247</v>
      </c>
      <c r="F86" s="108">
        <v>101.7</v>
      </c>
      <c r="G86" s="84"/>
      <c r="H86" s="84"/>
    </row>
    <row r="87" spans="1:8" ht="31.5" hidden="1" x14ac:dyDescent="0.25">
      <c r="A87" s="105" t="s">
        <v>308</v>
      </c>
      <c r="B87" s="143" t="s">
        <v>289</v>
      </c>
      <c r="C87" s="143" t="s">
        <v>245</v>
      </c>
      <c r="D87" s="123" t="s">
        <v>309</v>
      </c>
      <c r="E87" s="143" t="s">
        <v>187</v>
      </c>
      <c r="F87" s="108">
        <f>F88</f>
        <v>0</v>
      </c>
      <c r="G87" s="84"/>
      <c r="H87" s="84"/>
    </row>
    <row r="88" spans="1:8" ht="31.5" hidden="1" x14ac:dyDescent="0.25">
      <c r="A88" s="105" t="s">
        <v>310</v>
      </c>
      <c r="B88" s="143" t="s">
        <v>289</v>
      </c>
      <c r="C88" s="143" t="s">
        <v>245</v>
      </c>
      <c r="D88" s="123" t="s">
        <v>311</v>
      </c>
      <c r="E88" s="143" t="s">
        <v>187</v>
      </c>
      <c r="F88" s="108">
        <f>F89</f>
        <v>0</v>
      </c>
      <c r="G88" s="84"/>
      <c r="H88" s="84"/>
    </row>
    <row r="89" spans="1:8" ht="15.75" hidden="1" x14ac:dyDescent="0.25">
      <c r="A89" s="105" t="s">
        <v>312</v>
      </c>
      <c r="B89" s="143" t="s">
        <v>289</v>
      </c>
      <c r="C89" s="143" t="s">
        <v>245</v>
      </c>
      <c r="D89" s="123" t="s">
        <v>313</v>
      </c>
      <c r="E89" s="143" t="s">
        <v>187</v>
      </c>
      <c r="F89" s="108">
        <f>F90</f>
        <v>0</v>
      </c>
      <c r="G89" s="84"/>
      <c r="H89" s="84"/>
    </row>
    <row r="90" spans="1:8" ht="31.5" hidden="1" x14ac:dyDescent="0.25">
      <c r="A90" s="105" t="s">
        <v>256</v>
      </c>
      <c r="B90" s="143" t="s">
        <v>289</v>
      </c>
      <c r="C90" s="143" t="s">
        <v>245</v>
      </c>
      <c r="D90" s="123" t="s">
        <v>313</v>
      </c>
      <c r="E90" s="123">
        <v>244</v>
      </c>
      <c r="F90" s="108"/>
      <c r="G90" s="84"/>
      <c r="H90" s="84"/>
    </row>
    <row r="91" spans="1:8" ht="31.5" x14ac:dyDescent="0.25">
      <c r="A91" s="105" t="s">
        <v>314</v>
      </c>
      <c r="B91" s="143" t="s">
        <v>289</v>
      </c>
      <c r="C91" s="143" t="s">
        <v>245</v>
      </c>
      <c r="D91" s="123" t="s">
        <v>315</v>
      </c>
      <c r="E91" s="143" t="s">
        <v>187</v>
      </c>
      <c r="F91" s="108">
        <f>F92</f>
        <v>0</v>
      </c>
      <c r="G91" s="84"/>
      <c r="H91" s="102"/>
    </row>
    <row r="92" spans="1:8" ht="47.25" x14ac:dyDescent="0.25">
      <c r="A92" s="105" t="s">
        <v>316</v>
      </c>
      <c r="B92" s="143" t="s">
        <v>289</v>
      </c>
      <c r="C92" s="143" t="s">
        <v>245</v>
      </c>
      <c r="D92" s="123" t="s">
        <v>317</v>
      </c>
      <c r="E92" s="143" t="s">
        <v>187</v>
      </c>
      <c r="F92" s="108">
        <f>F95+F97+F99+F101</f>
        <v>0</v>
      </c>
    </row>
    <row r="93" spans="1:8" ht="24" hidden="1" customHeight="1" x14ac:dyDescent="0.25">
      <c r="A93" s="105" t="s">
        <v>318</v>
      </c>
      <c r="B93" s="143" t="s">
        <v>289</v>
      </c>
      <c r="C93" s="143" t="s">
        <v>245</v>
      </c>
      <c r="D93" s="123" t="s">
        <v>319</v>
      </c>
      <c r="E93" s="143" t="s">
        <v>187</v>
      </c>
      <c r="F93" s="108"/>
    </row>
    <row r="94" spans="1:8" ht="42" hidden="1" customHeight="1" x14ac:dyDescent="0.25">
      <c r="A94" s="105" t="s">
        <v>256</v>
      </c>
      <c r="B94" s="143" t="s">
        <v>289</v>
      </c>
      <c r="C94" s="143" t="s">
        <v>245</v>
      </c>
      <c r="D94" s="123" t="s">
        <v>319</v>
      </c>
      <c r="E94" s="143" t="s">
        <v>230</v>
      </c>
      <c r="F94" s="108"/>
    </row>
    <row r="95" spans="1:8" ht="31.5" customHeight="1" x14ac:dyDescent="0.25">
      <c r="A95" s="105" t="s">
        <v>320</v>
      </c>
      <c r="B95" s="143" t="s">
        <v>289</v>
      </c>
      <c r="C95" s="143" t="s">
        <v>245</v>
      </c>
      <c r="D95" s="123" t="s">
        <v>321</v>
      </c>
      <c r="E95" s="143" t="s">
        <v>187</v>
      </c>
      <c r="F95" s="108">
        <f>F96</f>
        <v>0</v>
      </c>
    </row>
    <row r="96" spans="1:8" ht="39.75" customHeight="1" x14ac:dyDescent="0.25">
      <c r="A96" s="105" t="s">
        <v>256</v>
      </c>
      <c r="B96" s="143" t="s">
        <v>289</v>
      </c>
      <c r="C96" s="143" t="s">
        <v>245</v>
      </c>
      <c r="D96" s="123" t="s">
        <v>321</v>
      </c>
      <c r="E96" s="123">
        <v>244</v>
      </c>
      <c r="F96" s="108">
        <v>0</v>
      </c>
    </row>
    <row r="97" spans="1:6" ht="46.5" customHeight="1" x14ac:dyDescent="0.25">
      <c r="A97" s="105" t="s">
        <v>322</v>
      </c>
      <c r="B97" s="143" t="s">
        <v>289</v>
      </c>
      <c r="C97" s="143" t="s">
        <v>245</v>
      </c>
      <c r="D97" s="123" t="s">
        <v>323</v>
      </c>
      <c r="E97" s="143" t="s">
        <v>187</v>
      </c>
      <c r="F97" s="108">
        <f>F98</f>
        <v>0</v>
      </c>
    </row>
    <row r="98" spans="1:6" ht="42" customHeight="1" x14ac:dyDescent="0.25">
      <c r="A98" s="105" t="s">
        <v>256</v>
      </c>
      <c r="B98" s="143" t="s">
        <v>289</v>
      </c>
      <c r="C98" s="143" t="s">
        <v>245</v>
      </c>
      <c r="D98" s="123" t="s">
        <v>323</v>
      </c>
      <c r="E98" s="123">
        <v>244</v>
      </c>
      <c r="F98" s="108">
        <v>0</v>
      </c>
    </row>
    <row r="99" spans="1:6" ht="31.5" x14ac:dyDescent="0.25">
      <c r="A99" s="105" t="s">
        <v>324</v>
      </c>
      <c r="B99" s="143" t="s">
        <v>289</v>
      </c>
      <c r="C99" s="143" t="s">
        <v>245</v>
      </c>
      <c r="D99" s="123" t="s">
        <v>325</v>
      </c>
      <c r="E99" s="143" t="s">
        <v>187</v>
      </c>
      <c r="F99" s="108">
        <f>F100</f>
        <v>0</v>
      </c>
    </row>
    <row r="100" spans="1:6" ht="42.75" customHeight="1" x14ac:dyDescent="0.25">
      <c r="A100" s="105" t="s">
        <v>256</v>
      </c>
      <c r="B100" s="143" t="s">
        <v>289</v>
      </c>
      <c r="C100" s="143" t="s">
        <v>245</v>
      </c>
      <c r="D100" s="123" t="s">
        <v>325</v>
      </c>
      <c r="E100" s="123">
        <v>244</v>
      </c>
      <c r="F100" s="108">
        <v>0</v>
      </c>
    </row>
    <row r="101" spans="1:6" ht="42.75" customHeight="1" x14ac:dyDescent="0.25">
      <c r="A101" s="105" t="s">
        <v>326</v>
      </c>
      <c r="B101" s="143" t="s">
        <v>289</v>
      </c>
      <c r="C101" s="143" t="s">
        <v>245</v>
      </c>
      <c r="D101" s="123" t="s">
        <v>327</v>
      </c>
      <c r="E101" s="143" t="s">
        <v>187</v>
      </c>
      <c r="F101" s="108">
        <f>F102</f>
        <v>0</v>
      </c>
    </row>
    <row r="102" spans="1:6" ht="42.75" customHeight="1" x14ac:dyDescent="0.25">
      <c r="A102" s="105" t="s">
        <v>256</v>
      </c>
      <c r="B102" s="143" t="s">
        <v>289</v>
      </c>
      <c r="C102" s="143" t="s">
        <v>245</v>
      </c>
      <c r="D102" s="123" t="s">
        <v>327</v>
      </c>
      <c r="E102" s="123">
        <v>244</v>
      </c>
      <c r="F102" s="108">
        <v>0</v>
      </c>
    </row>
    <row r="103" spans="1:6" ht="31.5" customHeight="1" x14ac:dyDescent="0.25">
      <c r="A103" s="103" t="s">
        <v>328</v>
      </c>
      <c r="B103" s="145" t="s">
        <v>329</v>
      </c>
      <c r="C103" s="145" t="s">
        <v>185</v>
      </c>
      <c r="D103" s="119" t="s">
        <v>186</v>
      </c>
      <c r="E103" s="145" t="s">
        <v>187</v>
      </c>
      <c r="F103" s="120">
        <f>F104</f>
        <v>735.6</v>
      </c>
    </row>
    <row r="104" spans="1:6" ht="66" customHeight="1" x14ac:dyDescent="0.25">
      <c r="A104" s="128" t="s">
        <v>330</v>
      </c>
      <c r="B104" s="106" t="s">
        <v>329</v>
      </c>
      <c r="C104" s="106" t="s">
        <v>184</v>
      </c>
      <c r="D104" s="106" t="s">
        <v>331</v>
      </c>
      <c r="E104" s="106" t="s">
        <v>187</v>
      </c>
      <c r="F104" s="127">
        <f>F105</f>
        <v>735.6</v>
      </c>
    </row>
    <row r="105" spans="1:6" ht="36.75" customHeight="1" x14ac:dyDescent="0.25">
      <c r="A105" s="105" t="s">
        <v>332</v>
      </c>
      <c r="B105" s="143" t="s">
        <v>329</v>
      </c>
      <c r="C105" s="143" t="s">
        <v>184</v>
      </c>
      <c r="D105" s="123" t="s">
        <v>333</v>
      </c>
      <c r="E105" s="143" t="s">
        <v>187</v>
      </c>
      <c r="F105" s="108">
        <f>F106+F111</f>
        <v>735.6</v>
      </c>
    </row>
    <row r="106" spans="1:6" ht="38.25" customHeight="1" x14ac:dyDescent="0.25">
      <c r="A106" s="105" t="s">
        <v>334</v>
      </c>
      <c r="B106" s="143" t="s">
        <v>329</v>
      </c>
      <c r="C106" s="143" t="s">
        <v>184</v>
      </c>
      <c r="D106" s="123" t="s">
        <v>335</v>
      </c>
      <c r="E106" s="143" t="s">
        <v>187</v>
      </c>
      <c r="F106" s="108">
        <f>F107+F128</f>
        <v>575.5</v>
      </c>
    </row>
    <row r="107" spans="1:6" ht="47.25" x14ac:dyDescent="0.25">
      <c r="A107" s="105" t="s">
        <v>336</v>
      </c>
      <c r="B107" s="143" t="s">
        <v>329</v>
      </c>
      <c r="C107" s="143" t="s">
        <v>184</v>
      </c>
      <c r="D107" s="123" t="s">
        <v>337</v>
      </c>
      <c r="E107" s="143" t="s">
        <v>187</v>
      </c>
      <c r="F107" s="108">
        <f>F109+F110</f>
        <v>575.5</v>
      </c>
    </row>
    <row r="108" spans="1:6" ht="21" customHeight="1" x14ac:dyDescent="0.25">
      <c r="A108" s="105" t="s">
        <v>338</v>
      </c>
      <c r="B108" s="143" t="s">
        <v>329</v>
      </c>
      <c r="C108" s="143" t="s">
        <v>184</v>
      </c>
      <c r="D108" s="123" t="s">
        <v>337</v>
      </c>
      <c r="E108" s="143" t="s">
        <v>339</v>
      </c>
      <c r="F108" s="108">
        <f>F109+F110</f>
        <v>575.5</v>
      </c>
    </row>
    <row r="109" spans="1:6" ht="23.25" customHeight="1" x14ac:dyDescent="0.25">
      <c r="A109" s="105" t="s">
        <v>340</v>
      </c>
      <c r="B109" s="143" t="s">
        <v>329</v>
      </c>
      <c r="C109" s="143" t="s">
        <v>184</v>
      </c>
      <c r="D109" s="123" t="s">
        <v>337</v>
      </c>
      <c r="E109" s="123">
        <v>111</v>
      </c>
      <c r="F109" s="112">
        <v>495.6</v>
      </c>
    </row>
    <row r="110" spans="1:6" ht="57" customHeight="1" x14ac:dyDescent="0.25">
      <c r="A110" s="105" t="s">
        <v>341</v>
      </c>
      <c r="B110" s="143" t="s">
        <v>329</v>
      </c>
      <c r="C110" s="143" t="s">
        <v>184</v>
      </c>
      <c r="D110" s="123" t="s">
        <v>337</v>
      </c>
      <c r="E110" s="123">
        <v>119</v>
      </c>
      <c r="F110" s="108">
        <v>79.900000000000006</v>
      </c>
    </row>
    <row r="111" spans="1:6" ht="55.5" customHeight="1" x14ac:dyDescent="0.25">
      <c r="A111" s="105" t="s">
        <v>342</v>
      </c>
      <c r="B111" s="143" t="s">
        <v>329</v>
      </c>
      <c r="C111" s="143" t="s">
        <v>184</v>
      </c>
      <c r="D111" s="123" t="s">
        <v>343</v>
      </c>
      <c r="E111" s="143" t="s">
        <v>187</v>
      </c>
      <c r="F111" s="108">
        <f>F112+F113</f>
        <v>160.1</v>
      </c>
    </row>
    <row r="112" spans="1:6" ht="36" customHeight="1" x14ac:dyDescent="0.25">
      <c r="A112" s="105" t="s">
        <v>256</v>
      </c>
      <c r="B112" s="143" t="s">
        <v>329</v>
      </c>
      <c r="C112" s="143" t="s">
        <v>184</v>
      </c>
      <c r="D112" s="123" t="s">
        <v>343</v>
      </c>
      <c r="E112" s="123">
        <v>244</v>
      </c>
      <c r="F112" s="108">
        <v>160.1</v>
      </c>
    </row>
    <row r="113" spans="1:6" ht="38.25" hidden="1" customHeight="1" x14ac:dyDescent="0.25">
      <c r="A113" s="105" t="s">
        <v>210</v>
      </c>
      <c r="B113" s="143" t="s">
        <v>329</v>
      </c>
      <c r="C113" s="143" t="s">
        <v>184</v>
      </c>
      <c r="D113" s="123" t="s">
        <v>343</v>
      </c>
      <c r="E113" s="123">
        <v>851</v>
      </c>
      <c r="F113" s="108"/>
    </row>
    <row r="114" spans="1:6" ht="23.25" hidden="1" customHeight="1" x14ac:dyDescent="0.25">
      <c r="A114" s="103" t="s">
        <v>344</v>
      </c>
      <c r="B114" s="145">
        <v>10</v>
      </c>
      <c r="C114" s="145" t="s">
        <v>185</v>
      </c>
      <c r="D114" s="119" t="s">
        <v>186</v>
      </c>
      <c r="E114" s="145" t="s">
        <v>187</v>
      </c>
      <c r="F114" s="120">
        <f>F115</f>
        <v>0</v>
      </c>
    </row>
    <row r="115" spans="1:6" s="121" customFormat="1" ht="23.45" hidden="1" customHeight="1" x14ac:dyDescent="0.25">
      <c r="A115" s="103" t="s">
        <v>345</v>
      </c>
      <c r="B115" s="145">
        <v>10</v>
      </c>
      <c r="C115" s="145" t="s">
        <v>184</v>
      </c>
      <c r="D115" s="119" t="s">
        <v>186</v>
      </c>
      <c r="E115" s="145" t="s">
        <v>187</v>
      </c>
      <c r="F115" s="120">
        <f>F116</f>
        <v>0</v>
      </c>
    </row>
    <row r="116" spans="1:6" ht="27" hidden="1" customHeight="1" x14ac:dyDescent="0.25">
      <c r="A116" s="105" t="s">
        <v>346</v>
      </c>
      <c r="B116" s="143">
        <v>10</v>
      </c>
      <c r="C116" s="143" t="s">
        <v>184</v>
      </c>
      <c r="D116" s="123" t="s">
        <v>235</v>
      </c>
      <c r="E116" s="143" t="s">
        <v>187</v>
      </c>
      <c r="F116" s="108">
        <f>F117</f>
        <v>0</v>
      </c>
    </row>
    <row r="117" spans="1:6" ht="20.25" hidden="1" customHeight="1" x14ac:dyDescent="0.25">
      <c r="A117" s="105" t="s">
        <v>284</v>
      </c>
      <c r="B117" s="143">
        <v>10</v>
      </c>
      <c r="C117" s="143" t="s">
        <v>184</v>
      </c>
      <c r="D117" s="123" t="s">
        <v>214</v>
      </c>
      <c r="E117" s="143" t="s">
        <v>187</v>
      </c>
      <c r="F117" s="108">
        <f>F118</f>
        <v>0</v>
      </c>
    </row>
    <row r="118" spans="1:6" ht="39.75" hidden="1" customHeight="1" x14ac:dyDescent="0.25">
      <c r="A118" s="105" t="s">
        <v>347</v>
      </c>
      <c r="B118" s="143">
        <v>10</v>
      </c>
      <c r="C118" s="143" t="s">
        <v>184</v>
      </c>
      <c r="D118" s="123" t="s">
        <v>348</v>
      </c>
      <c r="E118" s="143" t="s">
        <v>187</v>
      </c>
      <c r="F118" s="108">
        <f>F119</f>
        <v>0</v>
      </c>
    </row>
    <row r="119" spans="1:6" ht="34.5" hidden="1" customHeight="1" x14ac:dyDescent="0.25">
      <c r="A119" s="105" t="s">
        <v>349</v>
      </c>
      <c r="B119" s="143">
        <v>10</v>
      </c>
      <c r="C119" s="143" t="s">
        <v>184</v>
      </c>
      <c r="D119" s="123" t="s">
        <v>348</v>
      </c>
      <c r="E119" s="123">
        <v>312</v>
      </c>
      <c r="F119" s="108"/>
    </row>
    <row r="120" spans="1:6" s="121" customFormat="1" ht="34.5" hidden="1" customHeight="1" x14ac:dyDescent="0.25">
      <c r="A120" s="103" t="s">
        <v>350</v>
      </c>
      <c r="B120" s="145" t="s">
        <v>232</v>
      </c>
      <c r="C120" s="145" t="s">
        <v>185</v>
      </c>
      <c r="D120" s="119" t="s">
        <v>186</v>
      </c>
      <c r="E120" s="145" t="s">
        <v>187</v>
      </c>
      <c r="F120" s="120">
        <f>F121</f>
        <v>0</v>
      </c>
    </row>
    <row r="121" spans="1:6" ht="34.5" hidden="1" customHeight="1" x14ac:dyDescent="0.25">
      <c r="A121" s="105" t="s">
        <v>351</v>
      </c>
      <c r="B121" s="143" t="s">
        <v>232</v>
      </c>
      <c r="C121" s="143" t="s">
        <v>184</v>
      </c>
      <c r="D121" s="123" t="s">
        <v>186</v>
      </c>
      <c r="E121" s="143" t="s">
        <v>187</v>
      </c>
      <c r="F121" s="108">
        <f>F122</f>
        <v>0</v>
      </c>
    </row>
    <row r="122" spans="1:6" ht="34.5" hidden="1" customHeight="1" x14ac:dyDescent="0.25">
      <c r="A122" s="105" t="s">
        <v>352</v>
      </c>
      <c r="B122" s="143" t="s">
        <v>232</v>
      </c>
      <c r="C122" s="143" t="s">
        <v>184</v>
      </c>
      <c r="D122" s="123" t="s">
        <v>214</v>
      </c>
      <c r="E122" s="143" t="s">
        <v>187</v>
      </c>
      <c r="F122" s="108">
        <f>F123</f>
        <v>0</v>
      </c>
    </row>
    <row r="123" spans="1:6" ht="34.5" hidden="1" customHeight="1" x14ac:dyDescent="0.25">
      <c r="A123" s="105" t="s">
        <v>353</v>
      </c>
      <c r="B123" s="143" t="s">
        <v>232</v>
      </c>
      <c r="C123" s="143" t="s">
        <v>184</v>
      </c>
      <c r="D123" s="123" t="s">
        <v>354</v>
      </c>
      <c r="E123" s="143" t="s">
        <v>187</v>
      </c>
      <c r="F123" s="108">
        <f>F124</f>
        <v>0</v>
      </c>
    </row>
    <row r="124" spans="1:6" ht="34.5" hidden="1" customHeight="1" x14ac:dyDescent="0.25">
      <c r="A124" s="105" t="s">
        <v>238</v>
      </c>
      <c r="B124" s="143" t="s">
        <v>232</v>
      </c>
      <c r="C124" s="143" t="s">
        <v>184</v>
      </c>
      <c r="D124" s="123" t="s">
        <v>355</v>
      </c>
      <c r="E124" s="143" t="s">
        <v>187</v>
      </c>
      <c r="F124" s="108">
        <f>F125</f>
        <v>0</v>
      </c>
    </row>
    <row r="125" spans="1:6" ht="34.5" hidden="1" customHeight="1" x14ac:dyDescent="0.25">
      <c r="A125" s="105" t="s">
        <v>256</v>
      </c>
      <c r="B125" s="143" t="s">
        <v>232</v>
      </c>
      <c r="C125" s="143" t="s">
        <v>184</v>
      </c>
      <c r="D125" s="123" t="s">
        <v>355</v>
      </c>
      <c r="E125" s="143" t="s">
        <v>230</v>
      </c>
      <c r="F125" s="108"/>
    </row>
    <row r="126" spans="1:6" ht="64.900000000000006" hidden="1" customHeight="1" x14ac:dyDescent="0.25">
      <c r="A126" s="105" t="s">
        <v>342</v>
      </c>
      <c r="B126" s="143" t="s">
        <v>329</v>
      </c>
      <c r="C126" s="143" t="s">
        <v>184</v>
      </c>
      <c r="D126" s="123" t="s">
        <v>343</v>
      </c>
      <c r="E126" s="143" t="s">
        <v>187</v>
      </c>
      <c r="F126" s="108">
        <f>F127</f>
        <v>0</v>
      </c>
    </row>
    <row r="127" spans="1:6" ht="34.5" hidden="1" customHeight="1" x14ac:dyDescent="0.25">
      <c r="A127" s="105" t="s">
        <v>256</v>
      </c>
      <c r="B127" s="143" t="s">
        <v>329</v>
      </c>
      <c r="C127" s="143" t="s">
        <v>184</v>
      </c>
      <c r="D127" s="123" t="s">
        <v>343</v>
      </c>
      <c r="E127" s="123">
        <v>244</v>
      </c>
      <c r="F127" s="108">
        <v>0</v>
      </c>
    </row>
    <row r="128" spans="1:6" ht="34.5" hidden="1" customHeight="1" x14ac:dyDescent="0.25">
      <c r="A128" s="147" t="s">
        <v>356</v>
      </c>
      <c r="B128" s="148" t="s">
        <v>329</v>
      </c>
      <c r="C128" s="148" t="s">
        <v>184</v>
      </c>
      <c r="D128" s="149" t="s">
        <v>357</v>
      </c>
      <c r="E128" s="149"/>
      <c r="F128" s="108">
        <f>F129</f>
        <v>0</v>
      </c>
    </row>
    <row r="129" spans="1:6" ht="34.5" hidden="1" customHeight="1" x14ac:dyDescent="0.25">
      <c r="A129" s="147" t="s">
        <v>358</v>
      </c>
      <c r="B129" s="148" t="s">
        <v>329</v>
      </c>
      <c r="C129" s="148" t="s">
        <v>184</v>
      </c>
      <c r="D129" s="149" t="s">
        <v>357</v>
      </c>
      <c r="E129" s="149">
        <v>200</v>
      </c>
      <c r="F129" s="108">
        <f>F130</f>
        <v>0</v>
      </c>
    </row>
    <row r="130" spans="1:6" ht="34.5" hidden="1" customHeight="1" x14ac:dyDescent="0.25">
      <c r="A130" s="147" t="s">
        <v>359</v>
      </c>
      <c r="B130" s="148" t="s">
        <v>329</v>
      </c>
      <c r="C130" s="148" t="s">
        <v>184</v>
      </c>
      <c r="D130" s="149" t="s">
        <v>357</v>
      </c>
      <c r="E130" s="149">
        <v>240</v>
      </c>
      <c r="F130" s="108">
        <f>F131</f>
        <v>0</v>
      </c>
    </row>
    <row r="131" spans="1:6" ht="34.5" hidden="1" customHeight="1" x14ac:dyDescent="0.25">
      <c r="A131" s="147" t="s">
        <v>256</v>
      </c>
      <c r="B131" s="148" t="s">
        <v>329</v>
      </c>
      <c r="C131" s="148" t="s">
        <v>184</v>
      </c>
      <c r="D131" s="149" t="s">
        <v>357</v>
      </c>
      <c r="E131" s="149">
        <v>244</v>
      </c>
      <c r="F131" s="108">
        <v>0</v>
      </c>
    </row>
    <row r="132" spans="1:6" ht="34.5" hidden="1" customHeight="1" x14ac:dyDescent="0.25">
      <c r="A132" s="150" t="s">
        <v>344</v>
      </c>
      <c r="B132" s="151">
        <v>10</v>
      </c>
      <c r="C132" s="151" t="s">
        <v>185</v>
      </c>
      <c r="D132" s="152" t="s">
        <v>186</v>
      </c>
      <c r="E132" s="151" t="s">
        <v>187</v>
      </c>
      <c r="F132" s="120">
        <f>F133</f>
        <v>0</v>
      </c>
    </row>
    <row r="133" spans="1:6" ht="34.5" hidden="1" customHeight="1" x14ac:dyDescent="0.25">
      <c r="A133" s="150" t="s">
        <v>345</v>
      </c>
      <c r="B133" s="151">
        <v>10</v>
      </c>
      <c r="C133" s="151" t="s">
        <v>184</v>
      </c>
      <c r="D133" s="152" t="s">
        <v>186</v>
      </c>
      <c r="E133" s="151" t="s">
        <v>187</v>
      </c>
      <c r="F133" s="120">
        <f>F134</f>
        <v>0</v>
      </c>
    </row>
    <row r="134" spans="1:6" ht="34.5" hidden="1" customHeight="1" x14ac:dyDescent="0.25">
      <c r="A134" s="147" t="s">
        <v>346</v>
      </c>
      <c r="B134" s="148">
        <v>10</v>
      </c>
      <c r="C134" s="148" t="s">
        <v>184</v>
      </c>
      <c r="D134" s="149" t="s">
        <v>235</v>
      </c>
      <c r="E134" s="148" t="s">
        <v>187</v>
      </c>
      <c r="F134" s="108">
        <f>F135</f>
        <v>0</v>
      </c>
    </row>
    <row r="135" spans="1:6" ht="34.5" hidden="1" customHeight="1" x14ac:dyDescent="0.25">
      <c r="A135" s="147" t="s">
        <v>284</v>
      </c>
      <c r="B135" s="148">
        <v>10</v>
      </c>
      <c r="C135" s="148" t="s">
        <v>184</v>
      </c>
      <c r="D135" s="149" t="s">
        <v>214</v>
      </c>
      <c r="E135" s="148" t="s">
        <v>187</v>
      </c>
      <c r="F135" s="108">
        <f>F136</f>
        <v>0</v>
      </c>
    </row>
    <row r="136" spans="1:6" ht="34.5" hidden="1" customHeight="1" x14ac:dyDescent="0.25">
      <c r="A136" s="105" t="s">
        <v>347</v>
      </c>
      <c r="B136" s="148">
        <v>10</v>
      </c>
      <c r="C136" s="148" t="s">
        <v>184</v>
      </c>
      <c r="D136" s="149" t="s">
        <v>348</v>
      </c>
      <c r="E136" s="148" t="s">
        <v>187</v>
      </c>
      <c r="F136" s="108">
        <f>F137</f>
        <v>0</v>
      </c>
    </row>
    <row r="137" spans="1:6" ht="34.5" hidden="1" customHeight="1" x14ac:dyDescent="0.25">
      <c r="A137" s="105" t="s">
        <v>349</v>
      </c>
      <c r="B137" s="143">
        <v>10</v>
      </c>
      <c r="C137" s="148" t="s">
        <v>184</v>
      </c>
      <c r="D137" s="123" t="s">
        <v>348</v>
      </c>
      <c r="E137" s="123">
        <v>312</v>
      </c>
      <c r="F137" s="108">
        <v>0</v>
      </c>
    </row>
    <row r="138" spans="1:6" s="121" customFormat="1" ht="66.75" customHeight="1" x14ac:dyDescent="0.25">
      <c r="A138" s="103" t="s">
        <v>360</v>
      </c>
      <c r="B138" s="145" t="s">
        <v>258</v>
      </c>
      <c r="C138" s="145" t="s">
        <v>185</v>
      </c>
      <c r="D138" s="119" t="s">
        <v>186</v>
      </c>
      <c r="E138" s="145" t="s">
        <v>187</v>
      </c>
      <c r="F138" s="120">
        <f>F139</f>
        <v>156</v>
      </c>
    </row>
    <row r="139" spans="1:6" ht="23.25" customHeight="1" x14ac:dyDescent="0.25">
      <c r="A139" s="105" t="s">
        <v>361</v>
      </c>
      <c r="B139" s="143" t="s">
        <v>258</v>
      </c>
      <c r="C139" s="143" t="s">
        <v>185</v>
      </c>
      <c r="D139" s="123" t="s">
        <v>186</v>
      </c>
      <c r="E139" s="143" t="s">
        <v>187</v>
      </c>
      <c r="F139" s="108">
        <f>F140</f>
        <v>156</v>
      </c>
    </row>
    <row r="140" spans="1:6" ht="21.75" customHeight="1" x14ac:dyDescent="0.25">
      <c r="A140" s="105" t="s">
        <v>362</v>
      </c>
      <c r="B140" s="143" t="s">
        <v>258</v>
      </c>
      <c r="C140" s="143" t="s">
        <v>185</v>
      </c>
      <c r="D140" s="123" t="s">
        <v>235</v>
      </c>
      <c r="E140" s="143" t="s">
        <v>187</v>
      </c>
      <c r="F140" s="108">
        <f>F141</f>
        <v>156</v>
      </c>
    </row>
    <row r="141" spans="1:6" ht="23.25" customHeight="1" x14ac:dyDescent="0.25">
      <c r="A141" s="105" t="s">
        <v>284</v>
      </c>
      <c r="B141" s="143" t="s">
        <v>258</v>
      </c>
      <c r="C141" s="143" t="s">
        <v>185</v>
      </c>
      <c r="D141" s="123" t="s">
        <v>214</v>
      </c>
      <c r="E141" s="143" t="s">
        <v>187</v>
      </c>
      <c r="F141" s="108">
        <f>F142+F143</f>
        <v>156</v>
      </c>
    </row>
    <row r="142" spans="1:6" ht="90.75" customHeight="1" x14ac:dyDescent="0.25">
      <c r="A142" s="105" t="s">
        <v>363</v>
      </c>
      <c r="B142" s="143" t="s">
        <v>258</v>
      </c>
      <c r="C142" s="143" t="s">
        <v>245</v>
      </c>
      <c r="D142" s="144" t="s">
        <v>364</v>
      </c>
      <c r="E142" s="143" t="s">
        <v>187</v>
      </c>
      <c r="F142" s="108">
        <f>F144</f>
        <v>156</v>
      </c>
    </row>
    <row r="143" spans="1:6" ht="57" hidden="1" customHeight="1" x14ac:dyDescent="0.25">
      <c r="A143" s="103" t="s">
        <v>365</v>
      </c>
      <c r="B143" s="145" t="s">
        <v>258</v>
      </c>
      <c r="C143" s="145" t="s">
        <v>185</v>
      </c>
      <c r="D143" s="153">
        <v>9940077600</v>
      </c>
      <c r="E143" s="145" t="s">
        <v>187</v>
      </c>
      <c r="F143" s="120">
        <v>0</v>
      </c>
    </row>
    <row r="144" spans="1:6" ht="35.25" customHeight="1" x14ac:dyDescent="0.25">
      <c r="A144" s="103" t="s">
        <v>366</v>
      </c>
      <c r="B144" s="145" t="s">
        <v>258</v>
      </c>
      <c r="C144" s="145" t="s">
        <v>245</v>
      </c>
      <c r="D144" s="119" t="s">
        <v>364</v>
      </c>
      <c r="E144" s="119">
        <v>540</v>
      </c>
      <c r="F144" s="120">
        <v>156</v>
      </c>
    </row>
    <row r="145" spans="1:6" ht="39.75" hidden="1" customHeight="1" x14ac:dyDescent="0.25">
      <c r="A145" s="154" t="s">
        <v>350</v>
      </c>
      <c r="B145" s="155" t="s">
        <v>232</v>
      </c>
      <c r="C145" s="155" t="s">
        <v>185</v>
      </c>
      <c r="D145" s="156" t="s">
        <v>186</v>
      </c>
      <c r="E145" s="155" t="s">
        <v>187</v>
      </c>
      <c r="F145" s="157">
        <f>F147</f>
        <v>0</v>
      </c>
    </row>
    <row r="146" spans="1:6" ht="15.75" hidden="1" x14ac:dyDescent="0.25">
      <c r="A146" s="158" t="s">
        <v>351</v>
      </c>
      <c r="B146" s="159" t="s">
        <v>232</v>
      </c>
      <c r="C146" s="159" t="s">
        <v>184</v>
      </c>
      <c r="D146" s="160" t="s">
        <v>186</v>
      </c>
      <c r="E146" s="159" t="s">
        <v>187</v>
      </c>
      <c r="F146" s="161">
        <f>F147</f>
        <v>0</v>
      </c>
    </row>
    <row r="147" spans="1:6" ht="15.75" hidden="1" x14ac:dyDescent="0.25">
      <c r="A147" s="158" t="s">
        <v>352</v>
      </c>
      <c r="B147" s="159" t="s">
        <v>232</v>
      </c>
      <c r="C147" s="159" t="s">
        <v>184</v>
      </c>
      <c r="D147" s="160" t="s">
        <v>214</v>
      </c>
      <c r="E147" s="159" t="s">
        <v>187</v>
      </c>
      <c r="F147" s="161">
        <f>F148</f>
        <v>0</v>
      </c>
    </row>
    <row r="148" spans="1:6" ht="31.5" hidden="1" x14ac:dyDescent="0.25">
      <c r="A148" s="158" t="s">
        <v>353</v>
      </c>
      <c r="B148" s="159" t="s">
        <v>232</v>
      </c>
      <c r="C148" s="159" t="s">
        <v>184</v>
      </c>
      <c r="D148" s="160" t="s">
        <v>354</v>
      </c>
      <c r="E148" s="159" t="s">
        <v>187</v>
      </c>
      <c r="F148" s="161">
        <f>F149</f>
        <v>0</v>
      </c>
    </row>
    <row r="149" spans="1:6" ht="15.75" hidden="1" x14ac:dyDescent="0.25">
      <c r="A149" s="162" t="s">
        <v>238</v>
      </c>
      <c r="B149" s="163" t="s">
        <v>232</v>
      </c>
      <c r="C149" s="159" t="s">
        <v>184</v>
      </c>
      <c r="D149" s="164" t="s">
        <v>355</v>
      </c>
      <c r="E149" s="159" t="s">
        <v>187</v>
      </c>
      <c r="F149" s="161">
        <f>F150</f>
        <v>0</v>
      </c>
    </row>
    <row r="150" spans="1:6" ht="31.5" hidden="1" x14ac:dyDescent="0.25">
      <c r="A150" s="165" t="s">
        <v>256</v>
      </c>
      <c r="B150" s="163" t="s">
        <v>232</v>
      </c>
      <c r="C150" s="159" t="s">
        <v>184</v>
      </c>
      <c r="D150" s="160" t="s">
        <v>355</v>
      </c>
      <c r="E150" s="160">
        <v>244</v>
      </c>
      <c r="F150" s="161"/>
    </row>
    <row r="151" spans="1:6" ht="15.75" x14ac:dyDescent="0.25">
      <c r="A151" s="166"/>
      <c r="B151" s="167"/>
      <c r="C151" s="167"/>
      <c r="D151" s="167"/>
      <c r="E151" s="167"/>
      <c r="F151" s="168"/>
    </row>
  </sheetData>
  <mergeCells count="2">
    <mergeCell ref="D1:F1"/>
    <mergeCell ref="A2:F2"/>
  </mergeCells>
  <pageMargins left="0.62986111111111098" right="3.9583333333333297E-2" top="0.74791666666666701" bottom="0.74791666666666701" header="0.511811023622047" footer="0.511811023622047"/>
  <pageSetup paperSize="9" scale="58" firstPageNumber="223" fitToHeight="0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9"/>
  <sheetViews>
    <sheetView view="pageBreakPreview" topLeftCell="A13" zoomScale="80" zoomScaleNormal="75" zoomScalePageLayoutView="80" workbookViewId="0">
      <selection activeCell="G160" sqref="G160"/>
    </sheetView>
  </sheetViews>
  <sheetFormatPr defaultColWidth="9.140625" defaultRowHeight="15.75" outlineLevelRow="1" x14ac:dyDescent="0.25"/>
  <cols>
    <col min="1" max="1" width="72.140625" style="169" customWidth="1"/>
    <col min="2" max="2" width="10.5703125" style="167" customWidth="1"/>
    <col min="3" max="3" width="11.140625" style="167" customWidth="1"/>
    <col min="4" max="4" width="24.7109375" style="167" customWidth="1"/>
    <col min="5" max="5" width="15.140625" style="167" customWidth="1"/>
    <col min="6" max="7" width="18.28515625" style="170" customWidth="1"/>
    <col min="8" max="8" width="17.5703125" style="84" customWidth="1"/>
    <col min="9" max="9" width="12" style="84" customWidth="1"/>
    <col min="10" max="10" width="11.42578125" style="84" customWidth="1"/>
    <col min="11" max="256" width="9.140625" style="84"/>
    <col min="257" max="257" width="72.140625" style="84" customWidth="1"/>
    <col min="258" max="258" width="10.5703125" style="84" customWidth="1"/>
    <col min="259" max="259" width="11.140625" style="84" customWidth="1"/>
    <col min="260" max="260" width="24.7109375" style="84" customWidth="1"/>
    <col min="261" max="261" width="15.140625" style="84" customWidth="1"/>
    <col min="262" max="263" width="18.28515625" style="84" customWidth="1"/>
    <col min="264" max="264" width="17.5703125" style="84" customWidth="1"/>
    <col min="265" max="265" width="12" style="84" customWidth="1"/>
    <col min="266" max="266" width="11.42578125" style="84" customWidth="1"/>
    <col min="267" max="512" width="9.140625" style="84"/>
    <col min="513" max="513" width="72.140625" style="84" customWidth="1"/>
    <col min="514" max="514" width="10.5703125" style="84" customWidth="1"/>
    <col min="515" max="515" width="11.140625" style="84" customWidth="1"/>
    <col min="516" max="516" width="24.7109375" style="84" customWidth="1"/>
    <col min="517" max="517" width="15.140625" style="84" customWidth="1"/>
    <col min="518" max="519" width="18.28515625" style="84" customWidth="1"/>
    <col min="520" max="520" width="17.5703125" style="84" customWidth="1"/>
    <col min="521" max="521" width="12" style="84" customWidth="1"/>
    <col min="522" max="522" width="11.42578125" style="84" customWidth="1"/>
    <col min="523" max="768" width="9.140625" style="84"/>
    <col min="769" max="769" width="72.140625" style="84" customWidth="1"/>
    <col min="770" max="770" width="10.5703125" style="84" customWidth="1"/>
    <col min="771" max="771" width="11.140625" style="84" customWidth="1"/>
    <col min="772" max="772" width="24.7109375" style="84" customWidth="1"/>
    <col min="773" max="773" width="15.140625" style="84" customWidth="1"/>
    <col min="774" max="775" width="18.28515625" style="84" customWidth="1"/>
    <col min="776" max="776" width="17.5703125" style="84" customWidth="1"/>
    <col min="777" max="777" width="12" style="84" customWidth="1"/>
    <col min="778" max="778" width="11.42578125" style="84" customWidth="1"/>
    <col min="779" max="1024" width="9.140625" style="84"/>
  </cols>
  <sheetData>
    <row r="1" spans="1:10" ht="166.5" customHeight="1" x14ac:dyDescent="0.25">
      <c r="A1" s="171"/>
      <c r="B1" s="83"/>
      <c r="C1" s="83"/>
      <c r="D1" s="565" t="s">
        <v>557</v>
      </c>
      <c r="E1" s="565"/>
      <c r="F1" s="565"/>
      <c r="G1" s="565"/>
      <c r="I1" s="85"/>
    </row>
    <row r="2" spans="1:10" ht="79.5" customHeight="1" x14ac:dyDescent="0.25">
      <c r="A2" s="564" t="s">
        <v>566</v>
      </c>
      <c r="B2" s="564"/>
      <c r="C2" s="564"/>
      <c r="D2" s="564"/>
      <c r="E2" s="564"/>
      <c r="F2" s="564"/>
      <c r="G2" s="564"/>
    </row>
    <row r="3" spans="1:10" ht="15.6" customHeight="1" x14ac:dyDescent="0.25">
      <c r="A3" s="172"/>
      <c r="B3" s="87"/>
      <c r="C3" s="87"/>
      <c r="D3" s="87"/>
      <c r="E3" s="87"/>
      <c r="F3" s="88"/>
      <c r="G3" s="88" t="s">
        <v>175</v>
      </c>
    </row>
    <row r="4" spans="1:10" ht="57.75" customHeight="1" x14ac:dyDescent="0.25">
      <c r="A4" s="89" t="s">
        <v>176</v>
      </c>
      <c r="B4" s="89" t="s">
        <v>177</v>
      </c>
      <c r="C4" s="89" t="s">
        <v>178</v>
      </c>
      <c r="D4" s="89" t="s">
        <v>179</v>
      </c>
      <c r="E4" s="89" t="s">
        <v>180</v>
      </c>
      <c r="F4" s="173" t="s">
        <v>368</v>
      </c>
      <c r="G4" s="173" t="s">
        <v>567</v>
      </c>
    </row>
    <row r="5" spans="1:10" ht="20.25" hidden="1" customHeight="1" outlineLevel="1" x14ac:dyDescent="0.25">
      <c r="A5" s="91"/>
      <c r="B5" s="92"/>
      <c r="C5" s="92"/>
      <c r="D5" s="92"/>
      <c r="E5" s="92"/>
      <c r="F5" s="174"/>
      <c r="G5" s="174"/>
    </row>
    <row r="6" spans="1:10" s="98" customFormat="1" ht="26.25" customHeight="1" collapsed="1" x14ac:dyDescent="0.25">
      <c r="A6" s="94" t="s">
        <v>181</v>
      </c>
      <c r="B6" s="100" t="s">
        <v>185</v>
      </c>
      <c r="C6" s="100" t="s">
        <v>185</v>
      </c>
      <c r="D6" s="100" t="s">
        <v>186</v>
      </c>
      <c r="E6" s="100" t="s">
        <v>187</v>
      </c>
      <c r="F6" s="175">
        <f>F7+F41+F50+F86+F122+F153+F159</f>
        <v>2270.9000000000005</v>
      </c>
      <c r="G6" s="175">
        <f>G7+G41+G50+G86+G122+G153+G159</f>
        <v>2287.7000000000003</v>
      </c>
      <c r="H6" s="97"/>
      <c r="I6" s="97"/>
      <c r="J6" s="97"/>
    </row>
    <row r="7" spans="1:10" ht="23.25" customHeight="1" x14ac:dyDescent="0.25">
      <c r="A7" s="99" t="s">
        <v>183</v>
      </c>
      <c r="B7" s="100" t="s">
        <v>184</v>
      </c>
      <c r="C7" s="100" t="s">
        <v>185</v>
      </c>
      <c r="D7" s="100" t="s">
        <v>186</v>
      </c>
      <c r="E7" s="100" t="s">
        <v>187</v>
      </c>
      <c r="F7" s="176">
        <f>F8+F15+F29+F35</f>
        <v>1116.0000000000002</v>
      </c>
      <c r="G7" s="176">
        <f>G8+G15+G29+G35</f>
        <v>1115.8</v>
      </c>
      <c r="H7" s="102"/>
      <c r="I7" s="102"/>
      <c r="J7" s="102"/>
    </row>
    <row r="8" spans="1:10" ht="31.5" x14ac:dyDescent="0.25">
      <c r="A8" s="150" t="s">
        <v>188</v>
      </c>
      <c r="B8" s="100" t="s">
        <v>184</v>
      </c>
      <c r="C8" s="100" t="s">
        <v>189</v>
      </c>
      <c r="D8" s="100" t="s">
        <v>186</v>
      </c>
      <c r="E8" s="100" t="s">
        <v>187</v>
      </c>
      <c r="F8" s="177">
        <f t="shared" ref="F8:G10" si="0">F9</f>
        <v>445.6</v>
      </c>
      <c r="G8" s="177">
        <f t="shared" si="0"/>
        <v>440</v>
      </c>
    </row>
    <row r="9" spans="1:10" ht="31.5" x14ac:dyDescent="0.25">
      <c r="A9" s="147" t="s">
        <v>190</v>
      </c>
      <c r="B9" s="106" t="s">
        <v>184</v>
      </c>
      <c r="C9" s="106" t="s">
        <v>189</v>
      </c>
      <c r="D9" s="107" t="s">
        <v>191</v>
      </c>
      <c r="E9" s="106" t="s">
        <v>187</v>
      </c>
      <c r="F9" s="178">
        <f t="shared" si="0"/>
        <v>445.6</v>
      </c>
      <c r="G9" s="178">
        <f t="shared" si="0"/>
        <v>440</v>
      </c>
    </row>
    <row r="10" spans="1:10" ht="24.75" customHeight="1" x14ac:dyDescent="0.25">
      <c r="A10" s="147" t="s">
        <v>192</v>
      </c>
      <c r="B10" s="106" t="s">
        <v>184</v>
      </c>
      <c r="C10" s="106" t="s">
        <v>189</v>
      </c>
      <c r="D10" s="107" t="s">
        <v>193</v>
      </c>
      <c r="E10" s="106" t="s">
        <v>187</v>
      </c>
      <c r="F10" s="178">
        <f t="shared" si="0"/>
        <v>445.6</v>
      </c>
      <c r="G10" s="178">
        <f t="shared" si="0"/>
        <v>440</v>
      </c>
    </row>
    <row r="11" spans="1:10" ht="31.5" x14ac:dyDescent="0.25">
      <c r="A11" s="179" t="s">
        <v>194</v>
      </c>
      <c r="B11" s="106" t="s">
        <v>184</v>
      </c>
      <c r="C11" s="106" t="s">
        <v>189</v>
      </c>
      <c r="D11" s="107" t="s">
        <v>195</v>
      </c>
      <c r="E11" s="106" t="s">
        <v>187</v>
      </c>
      <c r="F11" s="178">
        <f>F13+F14</f>
        <v>445.6</v>
      </c>
      <c r="G11" s="178">
        <f>G13+G14</f>
        <v>440</v>
      </c>
    </row>
    <row r="12" spans="1:10" ht="31.5" x14ac:dyDescent="0.25">
      <c r="A12" s="179" t="s">
        <v>196</v>
      </c>
      <c r="B12" s="180" t="s">
        <v>184</v>
      </c>
      <c r="C12" s="180" t="s">
        <v>189</v>
      </c>
      <c r="D12" s="181" t="s">
        <v>195</v>
      </c>
      <c r="E12" s="106" t="s">
        <v>197</v>
      </c>
      <c r="F12" s="178">
        <v>406.2</v>
      </c>
      <c r="G12" s="178">
        <v>406.2</v>
      </c>
    </row>
    <row r="13" spans="1:10" ht="31.5" x14ac:dyDescent="0.25">
      <c r="A13" s="179" t="s">
        <v>198</v>
      </c>
      <c r="B13" s="106" t="s">
        <v>184</v>
      </c>
      <c r="C13" s="106" t="s">
        <v>189</v>
      </c>
      <c r="D13" s="107" t="s">
        <v>195</v>
      </c>
      <c r="E13" s="129">
        <v>121</v>
      </c>
      <c r="F13" s="182">
        <v>350</v>
      </c>
      <c r="G13" s="182">
        <v>350</v>
      </c>
    </row>
    <row r="14" spans="1:10" ht="49.5" customHeight="1" x14ac:dyDescent="0.25">
      <c r="A14" s="179" t="s">
        <v>199</v>
      </c>
      <c r="B14" s="106" t="s">
        <v>184</v>
      </c>
      <c r="C14" s="106" t="s">
        <v>189</v>
      </c>
      <c r="D14" s="107" t="s">
        <v>195</v>
      </c>
      <c r="E14" s="129">
        <v>129</v>
      </c>
      <c r="F14" s="182">
        <v>95.6</v>
      </c>
      <c r="G14" s="182">
        <v>90</v>
      </c>
    </row>
    <row r="15" spans="1:10" ht="58.5" customHeight="1" x14ac:dyDescent="0.25">
      <c r="A15" s="150" t="s">
        <v>200</v>
      </c>
      <c r="B15" s="100" t="s">
        <v>184</v>
      </c>
      <c r="C15" s="100" t="s">
        <v>201</v>
      </c>
      <c r="D15" s="113" t="s">
        <v>186</v>
      </c>
      <c r="E15" s="100" t="s">
        <v>187</v>
      </c>
      <c r="F15" s="177">
        <f>F16</f>
        <v>647.70000000000005</v>
      </c>
      <c r="G15" s="177">
        <f>G16</f>
        <v>653</v>
      </c>
    </row>
    <row r="16" spans="1:10" ht="31.5" x14ac:dyDescent="0.25">
      <c r="A16" s="147" t="s">
        <v>202</v>
      </c>
      <c r="B16" s="106" t="s">
        <v>184</v>
      </c>
      <c r="C16" s="106" t="s">
        <v>201</v>
      </c>
      <c r="D16" s="107" t="s">
        <v>191</v>
      </c>
      <c r="E16" s="106" t="s">
        <v>187</v>
      </c>
      <c r="F16" s="178">
        <f>F17</f>
        <v>647.70000000000005</v>
      </c>
      <c r="G16" s="178">
        <f>G17</f>
        <v>653</v>
      </c>
    </row>
    <row r="17" spans="1:7" ht="31.5" customHeight="1" x14ac:dyDescent="0.25">
      <c r="A17" s="147" t="s">
        <v>203</v>
      </c>
      <c r="B17" s="106" t="s">
        <v>184</v>
      </c>
      <c r="C17" s="106" t="s">
        <v>201</v>
      </c>
      <c r="D17" s="107" t="s">
        <v>204</v>
      </c>
      <c r="E17" s="106" t="s">
        <v>187</v>
      </c>
      <c r="F17" s="178">
        <f>F18+F22</f>
        <v>647.70000000000005</v>
      </c>
      <c r="G17" s="178">
        <f>G18+G22</f>
        <v>653</v>
      </c>
    </row>
    <row r="18" spans="1:7" ht="37.5" customHeight="1" x14ac:dyDescent="0.25">
      <c r="A18" s="147" t="s">
        <v>205</v>
      </c>
      <c r="B18" s="106" t="s">
        <v>184</v>
      </c>
      <c r="C18" s="106" t="s">
        <v>201</v>
      </c>
      <c r="D18" s="107" t="s">
        <v>206</v>
      </c>
      <c r="E18" s="106" t="s">
        <v>187</v>
      </c>
      <c r="F18" s="178">
        <f>F19</f>
        <v>449.4</v>
      </c>
      <c r="G18" s="178">
        <f>G19</f>
        <v>443.8</v>
      </c>
    </row>
    <row r="19" spans="1:7" ht="33.75" customHeight="1" x14ac:dyDescent="0.25">
      <c r="A19" s="147" t="s">
        <v>196</v>
      </c>
      <c r="B19" s="106" t="s">
        <v>184</v>
      </c>
      <c r="C19" s="106" t="s">
        <v>201</v>
      </c>
      <c r="D19" s="107" t="s">
        <v>206</v>
      </c>
      <c r="E19" s="106" t="s">
        <v>197</v>
      </c>
      <c r="F19" s="178">
        <f>F20+F21</f>
        <v>449.4</v>
      </c>
      <c r="G19" s="178">
        <f>G20+G21</f>
        <v>443.8</v>
      </c>
    </row>
    <row r="20" spans="1:7" ht="45.75" customHeight="1" x14ac:dyDescent="0.25">
      <c r="A20" s="109" t="s">
        <v>198</v>
      </c>
      <c r="B20" s="106" t="s">
        <v>184</v>
      </c>
      <c r="C20" s="106" t="s">
        <v>201</v>
      </c>
      <c r="D20" s="107" t="s">
        <v>206</v>
      </c>
      <c r="E20" s="183">
        <v>121</v>
      </c>
      <c r="F20" s="182">
        <v>351.4</v>
      </c>
      <c r="G20" s="182">
        <v>344.8</v>
      </c>
    </row>
    <row r="21" spans="1:7" ht="47.25" x14ac:dyDescent="0.25">
      <c r="A21" s="109" t="s">
        <v>199</v>
      </c>
      <c r="B21" s="106" t="s">
        <v>184</v>
      </c>
      <c r="C21" s="106" t="s">
        <v>201</v>
      </c>
      <c r="D21" s="107" t="s">
        <v>206</v>
      </c>
      <c r="E21" s="183">
        <v>129</v>
      </c>
      <c r="F21" s="182">
        <v>98</v>
      </c>
      <c r="G21" s="182">
        <v>99</v>
      </c>
    </row>
    <row r="22" spans="1:7" ht="31.5" x14ac:dyDescent="0.25">
      <c r="A22" s="184" t="s">
        <v>207</v>
      </c>
      <c r="B22" s="106" t="s">
        <v>184</v>
      </c>
      <c r="C22" s="106" t="s">
        <v>201</v>
      </c>
      <c r="D22" s="107" t="s">
        <v>208</v>
      </c>
      <c r="E22" s="183" t="s">
        <v>187</v>
      </c>
      <c r="F22" s="182">
        <f>F23+F24</f>
        <v>198.3</v>
      </c>
      <c r="G22" s="182">
        <f>G23+G24</f>
        <v>209.2</v>
      </c>
    </row>
    <row r="23" spans="1:7" ht="31.5" x14ac:dyDescent="0.25">
      <c r="A23" s="147" t="s">
        <v>209</v>
      </c>
      <c r="B23" s="106" t="s">
        <v>184</v>
      </c>
      <c r="C23" s="106" t="s">
        <v>201</v>
      </c>
      <c r="D23" s="107" t="s">
        <v>208</v>
      </c>
      <c r="E23" s="183">
        <v>244</v>
      </c>
      <c r="F23" s="182">
        <v>196.8</v>
      </c>
      <c r="G23" s="182">
        <v>207.7</v>
      </c>
    </row>
    <row r="24" spans="1:7" ht="31.5" x14ac:dyDescent="0.25">
      <c r="A24" s="185" t="s">
        <v>210</v>
      </c>
      <c r="B24" s="106" t="s">
        <v>184</v>
      </c>
      <c r="C24" s="106" t="s">
        <v>201</v>
      </c>
      <c r="D24" s="107" t="s">
        <v>208</v>
      </c>
      <c r="E24" s="183">
        <v>851</v>
      </c>
      <c r="F24" s="182">
        <v>1.5</v>
      </c>
      <c r="G24" s="182">
        <v>1.5</v>
      </c>
    </row>
    <row r="25" spans="1:7" ht="31.15" customHeight="1" x14ac:dyDescent="0.25">
      <c r="A25" s="185" t="s">
        <v>211</v>
      </c>
      <c r="B25" s="106" t="s">
        <v>184</v>
      </c>
      <c r="C25" s="106" t="s">
        <v>201</v>
      </c>
      <c r="D25" s="107" t="s">
        <v>208</v>
      </c>
      <c r="E25" s="183">
        <v>852</v>
      </c>
      <c r="F25" s="182">
        <v>0</v>
      </c>
      <c r="G25" s="182">
        <v>0</v>
      </c>
    </row>
    <row r="26" spans="1:7" s="121" customFormat="1" ht="29.1" hidden="1" customHeight="1" x14ac:dyDescent="0.25">
      <c r="A26" s="186" t="s">
        <v>212</v>
      </c>
      <c r="B26" s="187" t="s">
        <v>184</v>
      </c>
      <c r="C26" s="187" t="s">
        <v>213</v>
      </c>
      <c r="D26" s="152" t="s">
        <v>214</v>
      </c>
      <c r="E26" s="100" t="s">
        <v>187</v>
      </c>
      <c r="F26" s="176"/>
      <c r="G26" s="188"/>
    </row>
    <row r="27" spans="1:7" ht="27.6" hidden="1" customHeight="1" x14ac:dyDescent="0.25">
      <c r="A27" s="185" t="s">
        <v>215</v>
      </c>
      <c r="B27" s="180" t="s">
        <v>184</v>
      </c>
      <c r="C27" s="180" t="s">
        <v>213</v>
      </c>
      <c r="D27" s="149" t="s">
        <v>216</v>
      </c>
      <c r="E27" s="106" t="s">
        <v>187</v>
      </c>
      <c r="F27" s="189"/>
      <c r="G27" s="178"/>
    </row>
    <row r="28" spans="1:7" ht="26.85" hidden="1" customHeight="1" x14ac:dyDescent="0.25">
      <c r="A28" s="185" t="s">
        <v>217</v>
      </c>
      <c r="B28" s="106" t="s">
        <v>184</v>
      </c>
      <c r="C28" s="106" t="s">
        <v>213</v>
      </c>
      <c r="D28" s="129" t="s">
        <v>216</v>
      </c>
      <c r="E28" s="129">
        <v>244</v>
      </c>
      <c r="F28" s="182"/>
      <c r="G28" s="182"/>
    </row>
    <row r="29" spans="1:7" ht="58.5" customHeight="1" x14ac:dyDescent="0.25">
      <c r="A29" s="99" t="s">
        <v>218</v>
      </c>
      <c r="B29" s="106" t="s">
        <v>184</v>
      </c>
      <c r="C29" s="106" t="s">
        <v>219</v>
      </c>
      <c r="D29" s="190" t="s">
        <v>186</v>
      </c>
      <c r="E29" s="100" t="s">
        <v>187</v>
      </c>
      <c r="F29" s="176">
        <f t="shared" ref="F29:G33" si="1">F30</f>
        <v>0</v>
      </c>
      <c r="G29" s="176">
        <f t="shared" si="1"/>
        <v>0</v>
      </c>
    </row>
    <row r="30" spans="1:7" ht="78.75" x14ac:dyDescent="0.25">
      <c r="A30" s="125" t="s">
        <v>369</v>
      </c>
      <c r="B30" s="100" t="s">
        <v>184</v>
      </c>
      <c r="C30" s="100" t="s">
        <v>219</v>
      </c>
      <c r="D30" s="190" t="s">
        <v>221</v>
      </c>
      <c r="E30" s="100" t="s">
        <v>222</v>
      </c>
      <c r="F30" s="176">
        <f t="shared" si="1"/>
        <v>0</v>
      </c>
      <c r="G30" s="176">
        <f t="shared" si="1"/>
        <v>0</v>
      </c>
    </row>
    <row r="31" spans="1:7" ht="14.1" customHeight="1" x14ac:dyDescent="0.25">
      <c r="A31" s="126" t="s">
        <v>223</v>
      </c>
      <c r="B31" s="106" t="s">
        <v>184</v>
      </c>
      <c r="C31" s="106" t="s">
        <v>219</v>
      </c>
      <c r="D31" s="129" t="s">
        <v>224</v>
      </c>
      <c r="E31" s="106" t="s">
        <v>222</v>
      </c>
      <c r="F31" s="189">
        <f t="shared" si="1"/>
        <v>0</v>
      </c>
      <c r="G31" s="189">
        <f t="shared" si="1"/>
        <v>0</v>
      </c>
    </row>
    <row r="32" spans="1:7" ht="63.75" hidden="1" customHeight="1" x14ac:dyDescent="0.25">
      <c r="A32" s="128" t="s">
        <v>225</v>
      </c>
      <c r="B32" s="106" t="s">
        <v>184</v>
      </c>
      <c r="C32" s="106" t="s">
        <v>219</v>
      </c>
      <c r="D32" s="129" t="s">
        <v>226</v>
      </c>
      <c r="E32" s="106" t="s">
        <v>187</v>
      </c>
      <c r="F32" s="189">
        <f t="shared" si="1"/>
        <v>0</v>
      </c>
      <c r="G32" s="189">
        <f t="shared" si="1"/>
        <v>0</v>
      </c>
    </row>
    <row r="33" spans="1:7" ht="31.5" x14ac:dyDescent="0.25">
      <c r="A33" s="128" t="s">
        <v>227</v>
      </c>
      <c r="B33" s="106" t="s">
        <v>184</v>
      </c>
      <c r="C33" s="106" t="s">
        <v>219</v>
      </c>
      <c r="D33" s="129" t="s">
        <v>228</v>
      </c>
      <c r="E33" s="106" t="s">
        <v>187</v>
      </c>
      <c r="F33" s="189">
        <f t="shared" si="1"/>
        <v>0</v>
      </c>
      <c r="G33" s="189">
        <f t="shared" si="1"/>
        <v>0</v>
      </c>
    </row>
    <row r="34" spans="1:7" ht="31.5" x14ac:dyDescent="0.25">
      <c r="A34" s="128" t="s">
        <v>229</v>
      </c>
      <c r="B34" s="106" t="s">
        <v>184</v>
      </c>
      <c r="C34" s="106" t="s">
        <v>219</v>
      </c>
      <c r="D34" s="129" t="s">
        <v>228</v>
      </c>
      <c r="E34" s="106" t="s">
        <v>230</v>
      </c>
      <c r="F34" s="189">
        <v>0</v>
      </c>
      <c r="G34" s="189">
        <v>0</v>
      </c>
    </row>
    <row r="35" spans="1:7" x14ac:dyDescent="0.25">
      <c r="A35" s="99" t="s">
        <v>231</v>
      </c>
      <c r="B35" s="100" t="s">
        <v>184</v>
      </c>
      <c r="C35" s="100" t="s">
        <v>232</v>
      </c>
      <c r="D35" s="129"/>
      <c r="E35" s="106"/>
      <c r="F35" s="191">
        <f t="shared" ref="F35:G39" si="2">F36</f>
        <v>22.7</v>
      </c>
      <c r="G35" s="191">
        <f t="shared" si="2"/>
        <v>22.8</v>
      </c>
    </row>
    <row r="36" spans="1:7" x14ac:dyDescent="0.25">
      <c r="A36" s="128" t="s">
        <v>233</v>
      </c>
      <c r="B36" s="106" t="s">
        <v>184</v>
      </c>
      <c r="C36" s="106" t="s">
        <v>232</v>
      </c>
      <c r="D36" s="130">
        <v>9900000000</v>
      </c>
      <c r="E36" s="100"/>
      <c r="F36" s="192">
        <f t="shared" si="2"/>
        <v>22.7</v>
      </c>
      <c r="G36" s="192">
        <f t="shared" si="2"/>
        <v>22.8</v>
      </c>
    </row>
    <row r="37" spans="1:7" ht="31.5" x14ac:dyDescent="0.25">
      <c r="A37" s="128" t="s">
        <v>234</v>
      </c>
      <c r="B37" s="106" t="s">
        <v>184</v>
      </c>
      <c r="C37" s="106" t="s">
        <v>232</v>
      </c>
      <c r="D37" s="129" t="s">
        <v>235</v>
      </c>
      <c r="E37" s="106"/>
      <c r="F37" s="192">
        <f t="shared" si="2"/>
        <v>22.7</v>
      </c>
      <c r="G37" s="192">
        <f t="shared" si="2"/>
        <v>22.8</v>
      </c>
    </row>
    <row r="38" spans="1:7" ht="31.5" x14ac:dyDescent="0.25">
      <c r="A38" s="128" t="s">
        <v>236</v>
      </c>
      <c r="B38" s="106" t="s">
        <v>184</v>
      </c>
      <c r="C38" s="106" t="s">
        <v>232</v>
      </c>
      <c r="D38" s="129" t="s">
        <v>237</v>
      </c>
      <c r="E38" s="106"/>
      <c r="F38" s="192">
        <f t="shared" si="2"/>
        <v>22.7</v>
      </c>
      <c r="G38" s="192">
        <f t="shared" si="2"/>
        <v>22.8</v>
      </c>
    </row>
    <row r="39" spans="1:7" x14ac:dyDescent="0.25">
      <c r="A39" s="128" t="s">
        <v>238</v>
      </c>
      <c r="B39" s="106" t="s">
        <v>184</v>
      </c>
      <c r="C39" s="106" t="s">
        <v>232</v>
      </c>
      <c r="D39" s="129" t="s">
        <v>237</v>
      </c>
      <c r="E39" s="106" t="s">
        <v>239</v>
      </c>
      <c r="F39" s="192">
        <f t="shared" si="2"/>
        <v>22.7</v>
      </c>
      <c r="G39" s="192">
        <f t="shared" si="2"/>
        <v>22.8</v>
      </c>
    </row>
    <row r="40" spans="1:7" x14ac:dyDescent="0.25">
      <c r="A40" s="128" t="s">
        <v>240</v>
      </c>
      <c r="B40" s="106" t="s">
        <v>184</v>
      </c>
      <c r="C40" s="106" t="s">
        <v>232</v>
      </c>
      <c r="D40" s="129" t="s">
        <v>237</v>
      </c>
      <c r="E40" s="106" t="s">
        <v>241</v>
      </c>
      <c r="F40" s="192">
        <v>22.7</v>
      </c>
      <c r="G40" s="192">
        <v>22.8</v>
      </c>
    </row>
    <row r="41" spans="1:7" ht="28.5" customHeight="1" x14ac:dyDescent="0.25">
      <c r="A41" s="103" t="s">
        <v>242</v>
      </c>
      <c r="B41" s="100" t="s">
        <v>189</v>
      </c>
      <c r="C41" s="100" t="s">
        <v>185</v>
      </c>
      <c r="D41" s="124" t="s">
        <v>243</v>
      </c>
      <c r="E41" s="131" t="s">
        <v>187</v>
      </c>
      <c r="F41" s="193">
        <f t="shared" ref="F41:G44" si="3">F42</f>
        <v>152.5</v>
      </c>
      <c r="G41" s="193">
        <f t="shared" si="3"/>
        <v>166.5</v>
      </c>
    </row>
    <row r="42" spans="1:7" ht="28.5" customHeight="1" x14ac:dyDescent="0.25">
      <c r="A42" s="105" t="s">
        <v>244</v>
      </c>
      <c r="B42" s="106" t="s">
        <v>189</v>
      </c>
      <c r="C42" s="106" t="s">
        <v>245</v>
      </c>
      <c r="D42" s="110" t="s">
        <v>186</v>
      </c>
      <c r="E42" s="114" t="s">
        <v>187</v>
      </c>
      <c r="F42" s="194">
        <f t="shared" si="3"/>
        <v>152.5</v>
      </c>
      <c r="G42" s="194">
        <f t="shared" si="3"/>
        <v>166.5</v>
      </c>
    </row>
    <row r="43" spans="1:7" ht="27" customHeight="1" x14ac:dyDescent="0.25">
      <c r="A43" s="105" t="s">
        <v>246</v>
      </c>
      <c r="B43" s="106" t="s">
        <v>189</v>
      </c>
      <c r="C43" s="106" t="s">
        <v>245</v>
      </c>
      <c r="D43" s="110" t="s">
        <v>247</v>
      </c>
      <c r="E43" s="114" t="s">
        <v>187</v>
      </c>
      <c r="F43" s="194">
        <f t="shared" si="3"/>
        <v>152.5</v>
      </c>
      <c r="G43" s="194">
        <f t="shared" si="3"/>
        <v>166.5</v>
      </c>
    </row>
    <row r="44" spans="1:7" ht="37.5" customHeight="1" x14ac:dyDescent="0.25">
      <c r="A44" s="105" t="s">
        <v>248</v>
      </c>
      <c r="B44" s="106" t="s">
        <v>189</v>
      </c>
      <c r="C44" s="106" t="s">
        <v>245</v>
      </c>
      <c r="D44" s="110" t="s">
        <v>249</v>
      </c>
      <c r="E44" s="114" t="s">
        <v>187</v>
      </c>
      <c r="F44" s="194">
        <f t="shared" si="3"/>
        <v>152.5</v>
      </c>
      <c r="G44" s="194">
        <f t="shared" si="3"/>
        <v>166.5</v>
      </c>
    </row>
    <row r="45" spans="1:7" ht="45" customHeight="1" x14ac:dyDescent="0.25">
      <c r="A45" s="105" t="s">
        <v>250</v>
      </c>
      <c r="B45" s="106" t="s">
        <v>189</v>
      </c>
      <c r="C45" s="106" t="s">
        <v>245</v>
      </c>
      <c r="D45" s="110" t="s">
        <v>251</v>
      </c>
      <c r="E45" s="114" t="s">
        <v>187</v>
      </c>
      <c r="F45" s="194">
        <f>F46+F49</f>
        <v>152.5</v>
      </c>
      <c r="G45" s="194">
        <f>G46+G49</f>
        <v>166.5</v>
      </c>
    </row>
    <row r="46" spans="1:7" ht="45" customHeight="1" x14ac:dyDescent="0.25">
      <c r="A46" s="147" t="s">
        <v>196</v>
      </c>
      <c r="B46" s="106" t="s">
        <v>189</v>
      </c>
      <c r="C46" s="106" t="s">
        <v>245</v>
      </c>
      <c r="D46" s="110" t="s">
        <v>251</v>
      </c>
      <c r="E46" s="114" t="s">
        <v>197</v>
      </c>
      <c r="F46" s="194">
        <f>F47+F48</f>
        <v>123.7</v>
      </c>
      <c r="G46" s="194">
        <f>G47+G48</f>
        <v>123.7</v>
      </c>
    </row>
    <row r="47" spans="1:7" ht="42" customHeight="1" x14ac:dyDescent="0.25">
      <c r="A47" s="105" t="s">
        <v>252</v>
      </c>
      <c r="B47" s="106" t="s">
        <v>189</v>
      </c>
      <c r="C47" s="106" t="s">
        <v>245</v>
      </c>
      <c r="D47" s="110" t="s">
        <v>251</v>
      </c>
      <c r="E47" s="110">
        <v>121</v>
      </c>
      <c r="F47" s="194">
        <v>95</v>
      </c>
      <c r="G47" s="194">
        <v>95</v>
      </c>
    </row>
    <row r="48" spans="1:7" ht="61.5" customHeight="1" x14ac:dyDescent="0.25">
      <c r="A48" s="105" t="s">
        <v>199</v>
      </c>
      <c r="B48" s="106" t="s">
        <v>189</v>
      </c>
      <c r="C48" s="106" t="s">
        <v>245</v>
      </c>
      <c r="D48" s="110" t="s">
        <v>251</v>
      </c>
      <c r="E48" s="110">
        <v>129</v>
      </c>
      <c r="F48" s="194">
        <v>28.7</v>
      </c>
      <c r="G48" s="194">
        <v>28.7</v>
      </c>
    </row>
    <row r="49" spans="1:8" ht="56.65" customHeight="1" x14ac:dyDescent="0.25">
      <c r="A49" s="105" t="s">
        <v>209</v>
      </c>
      <c r="B49" s="106" t="s">
        <v>189</v>
      </c>
      <c r="C49" s="106" t="s">
        <v>245</v>
      </c>
      <c r="D49" s="110" t="s">
        <v>251</v>
      </c>
      <c r="E49" s="110">
        <v>244</v>
      </c>
      <c r="F49" s="194">
        <v>28.8</v>
      </c>
      <c r="G49" s="194">
        <v>42.8</v>
      </c>
    </row>
    <row r="50" spans="1:8" ht="29.1" customHeight="1" x14ac:dyDescent="0.25">
      <c r="A50" s="99" t="s">
        <v>370</v>
      </c>
      <c r="B50" s="100" t="s">
        <v>245</v>
      </c>
      <c r="C50" s="100" t="s">
        <v>185</v>
      </c>
      <c r="D50" s="124" t="s">
        <v>186</v>
      </c>
      <c r="E50" s="100" t="s">
        <v>187</v>
      </c>
      <c r="F50" s="195">
        <f>F54+F58</f>
        <v>15</v>
      </c>
      <c r="G50" s="195">
        <f>G54+G58</f>
        <v>15</v>
      </c>
    </row>
    <row r="51" spans="1:8" ht="47.25" hidden="1" x14ac:dyDescent="0.25">
      <c r="A51" s="105" t="s">
        <v>371</v>
      </c>
      <c r="B51" s="106" t="s">
        <v>245</v>
      </c>
      <c r="C51" s="106" t="s">
        <v>254</v>
      </c>
      <c r="D51" s="110" t="s">
        <v>186</v>
      </c>
      <c r="E51" s="106" t="s">
        <v>187</v>
      </c>
      <c r="F51" s="196"/>
      <c r="G51" s="196"/>
      <c r="H51" s="197"/>
    </row>
    <row r="52" spans="1:8" ht="47.25" hidden="1" x14ac:dyDescent="0.25">
      <c r="A52" s="105" t="s">
        <v>372</v>
      </c>
      <c r="B52" s="106" t="s">
        <v>245</v>
      </c>
      <c r="C52" s="106" t="s">
        <v>254</v>
      </c>
      <c r="D52" s="110" t="s">
        <v>373</v>
      </c>
      <c r="E52" s="106" t="s">
        <v>187</v>
      </c>
      <c r="F52" s="196"/>
      <c r="G52" s="198"/>
      <c r="H52" s="197"/>
    </row>
    <row r="53" spans="1:8" ht="31.5" hidden="1" x14ac:dyDescent="0.25">
      <c r="A53" s="105" t="s">
        <v>256</v>
      </c>
      <c r="B53" s="106" t="s">
        <v>245</v>
      </c>
      <c r="C53" s="106" t="s">
        <v>254</v>
      </c>
      <c r="D53" s="110" t="s">
        <v>373</v>
      </c>
      <c r="E53" s="106" t="s">
        <v>230</v>
      </c>
      <c r="F53" s="189"/>
      <c r="G53" s="194"/>
      <c r="H53" s="197"/>
    </row>
    <row r="54" spans="1:8" ht="27.6" customHeight="1" x14ac:dyDescent="0.25">
      <c r="A54" s="185" t="s">
        <v>346</v>
      </c>
      <c r="B54" s="106" t="s">
        <v>245</v>
      </c>
      <c r="C54" s="106" t="s">
        <v>254</v>
      </c>
      <c r="D54" s="110" t="s">
        <v>235</v>
      </c>
      <c r="E54" s="106" t="s">
        <v>187</v>
      </c>
      <c r="F54" s="189">
        <f t="shared" ref="F54:G56" si="4">F55</f>
        <v>10</v>
      </c>
      <c r="G54" s="199">
        <f t="shared" si="4"/>
        <v>10</v>
      </c>
      <c r="H54" s="200"/>
    </row>
    <row r="55" spans="1:8" ht="28.35" customHeight="1" x14ac:dyDescent="0.25">
      <c r="A55" s="185" t="s">
        <v>253</v>
      </c>
      <c r="B55" s="106" t="s">
        <v>245</v>
      </c>
      <c r="C55" s="106" t="s">
        <v>254</v>
      </c>
      <c r="D55" s="110" t="s">
        <v>214</v>
      </c>
      <c r="E55" s="106" t="s">
        <v>187</v>
      </c>
      <c r="F55" s="189">
        <f t="shared" si="4"/>
        <v>10</v>
      </c>
      <c r="G55" s="199">
        <f t="shared" si="4"/>
        <v>10</v>
      </c>
    </row>
    <row r="56" spans="1:8" ht="47.25" x14ac:dyDescent="0.25">
      <c r="A56" s="116" t="s">
        <v>255</v>
      </c>
      <c r="B56" s="106" t="s">
        <v>245</v>
      </c>
      <c r="C56" s="106" t="s">
        <v>254</v>
      </c>
      <c r="D56" s="110" t="s">
        <v>374</v>
      </c>
      <c r="E56" s="106" t="s">
        <v>187</v>
      </c>
      <c r="F56" s="189">
        <f t="shared" si="4"/>
        <v>10</v>
      </c>
      <c r="G56" s="194">
        <f t="shared" si="4"/>
        <v>10</v>
      </c>
    </row>
    <row r="57" spans="1:8" ht="17.100000000000001" customHeight="1" x14ac:dyDescent="0.25">
      <c r="A57" s="185" t="s">
        <v>256</v>
      </c>
      <c r="B57" s="106" t="s">
        <v>245</v>
      </c>
      <c r="C57" s="106" t="s">
        <v>254</v>
      </c>
      <c r="D57" s="110" t="s">
        <v>374</v>
      </c>
      <c r="E57" s="106" t="s">
        <v>230</v>
      </c>
      <c r="F57" s="189">
        <v>10</v>
      </c>
      <c r="G57" s="194">
        <v>10</v>
      </c>
    </row>
    <row r="58" spans="1:8" ht="78.75" x14ac:dyDescent="0.25">
      <c r="A58" s="132" t="s">
        <v>257</v>
      </c>
      <c r="B58" s="133" t="s">
        <v>245</v>
      </c>
      <c r="C58" s="134" t="s">
        <v>258</v>
      </c>
      <c r="D58" s="135" t="s">
        <v>259</v>
      </c>
      <c r="E58" s="136" t="s">
        <v>187</v>
      </c>
      <c r="F58" s="104">
        <f>F59</f>
        <v>5</v>
      </c>
      <c r="G58" s="176">
        <f>G59+G69</f>
        <v>5</v>
      </c>
      <c r="H58" s="197"/>
    </row>
    <row r="59" spans="1:8" ht="17.850000000000001" customHeight="1" x14ac:dyDescent="0.25">
      <c r="A59" s="137" t="s">
        <v>260</v>
      </c>
      <c r="B59" s="138" t="s">
        <v>245</v>
      </c>
      <c r="C59" s="139" t="s">
        <v>258</v>
      </c>
      <c r="D59" s="140" t="s">
        <v>261</v>
      </c>
      <c r="E59" s="141" t="s">
        <v>187</v>
      </c>
      <c r="F59" s="112">
        <f>F60</f>
        <v>5</v>
      </c>
      <c r="G59" s="189">
        <f>G60</f>
        <v>5</v>
      </c>
      <c r="H59" s="201"/>
    </row>
    <row r="60" spans="1:8" ht="17.850000000000001" customHeight="1" x14ac:dyDescent="0.25">
      <c r="A60" s="137" t="s">
        <v>262</v>
      </c>
      <c r="B60" s="138" t="s">
        <v>245</v>
      </c>
      <c r="C60" s="139" t="s">
        <v>258</v>
      </c>
      <c r="D60" s="140" t="s">
        <v>263</v>
      </c>
      <c r="E60" s="141" t="s">
        <v>187</v>
      </c>
      <c r="F60" s="112">
        <f>F61</f>
        <v>5</v>
      </c>
      <c r="G60" s="189">
        <f>G61</f>
        <v>5</v>
      </c>
    </row>
    <row r="61" spans="1:8" ht="17.850000000000001" customHeight="1" x14ac:dyDescent="0.25">
      <c r="A61" s="137" t="s">
        <v>264</v>
      </c>
      <c r="B61" s="138" t="s">
        <v>245</v>
      </c>
      <c r="C61" s="139" t="s">
        <v>258</v>
      </c>
      <c r="D61" s="140" t="s">
        <v>263</v>
      </c>
      <c r="E61" s="141" t="s">
        <v>265</v>
      </c>
      <c r="F61" s="112">
        <f>F62</f>
        <v>5</v>
      </c>
      <c r="G61" s="178">
        <f>G62</f>
        <v>5</v>
      </c>
    </row>
    <row r="62" spans="1:8" ht="16.350000000000001" customHeight="1" x14ac:dyDescent="0.25">
      <c r="A62" s="137" t="s">
        <v>266</v>
      </c>
      <c r="B62" s="138" t="s">
        <v>245</v>
      </c>
      <c r="C62" s="139" t="s">
        <v>258</v>
      </c>
      <c r="D62" s="140" t="s">
        <v>263</v>
      </c>
      <c r="E62" s="141" t="s">
        <v>267</v>
      </c>
      <c r="F62" s="112">
        <v>5</v>
      </c>
      <c r="G62" s="178">
        <v>5</v>
      </c>
    </row>
    <row r="63" spans="1:8" ht="15.6" hidden="1" customHeight="1" x14ac:dyDescent="0.25">
      <c r="A63" s="202" t="s">
        <v>268</v>
      </c>
      <c r="B63" s="100" t="s">
        <v>201</v>
      </c>
      <c r="C63" s="100" t="s">
        <v>185</v>
      </c>
      <c r="D63" s="124" t="s">
        <v>186</v>
      </c>
      <c r="E63" s="100" t="s">
        <v>187</v>
      </c>
      <c r="F63" s="176">
        <f>F64+F74</f>
        <v>0</v>
      </c>
      <c r="G63" s="178">
        <f>G64</f>
        <v>0</v>
      </c>
    </row>
    <row r="64" spans="1:8" ht="17.850000000000001" hidden="1" customHeight="1" x14ac:dyDescent="0.25">
      <c r="A64" s="99" t="s">
        <v>269</v>
      </c>
      <c r="B64" s="106" t="s">
        <v>201</v>
      </c>
      <c r="C64" s="106" t="s">
        <v>254</v>
      </c>
      <c r="D64" s="106" t="s">
        <v>186</v>
      </c>
      <c r="E64" s="106" t="s">
        <v>187</v>
      </c>
      <c r="F64" s="189">
        <f>F65</f>
        <v>0</v>
      </c>
      <c r="G64" s="178">
        <v>0</v>
      </c>
    </row>
    <row r="65" spans="1:7" ht="15.6" hidden="1" customHeight="1" x14ac:dyDescent="0.25">
      <c r="A65" s="99" t="s">
        <v>270</v>
      </c>
      <c r="B65" s="106" t="s">
        <v>201</v>
      </c>
      <c r="C65" s="106" t="s">
        <v>254</v>
      </c>
      <c r="D65" s="106" t="s">
        <v>271</v>
      </c>
      <c r="E65" s="106" t="s">
        <v>187</v>
      </c>
      <c r="F65" s="189">
        <f>F66</f>
        <v>0</v>
      </c>
      <c r="G65" s="178">
        <f>G66</f>
        <v>0</v>
      </c>
    </row>
    <row r="66" spans="1:7" ht="15.6" hidden="1" customHeight="1" x14ac:dyDescent="0.25">
      <c r="A66" s="147" t="s">
        <v>272</v>
      </c>
      <c r="B66" s="148" t="s">
        <v>201</v>
      </c>
      <c r="C66" s="148" t="s">
        <v>254</v>
      </c>
      <c r="D66" s="149" t="s">
        <v>273</v>
      </c>
      <c r="E66" s="148" t="s">
        <v>187</v>
      </c>
      <c r="F66" s="178">
        <f>F68+F70+F72</f>
        <v>0</v>
      </c>
      <c r="G66" s="178">
        <v>0</v>
      </c>
    </row>
    <row r="67" spans="1:7" ht="16.350000000000001" hidden="1" customHeight="1" x14ac:dyDescent="0.25">
      <c r="A67" s="147" t="s">
        <v>274</v>
      </c>
      <c r="B67" s="148" t="s">
        <v>201</v>
      </c>
      <c r="C67" s="148" t="s">
        <v>254</v>
      </c>
      <c r="D67" s="149" t="s">
        <v>275</v>
      </c>
      <c r="E67" s="148" t="s">
        <v>187</v>
      </c>
      <c r="F67" s="178">
        <f>F68+F70+F72</f>
        <v>0</v>
      </c>
      <c r="G67" s="178">
        <f>G68</f>
        <v>0</v>
      </c>
    </row>
    <row r="68" spans="1:7" ht="15.6" hidden="1" customHeight="1" x14ac:dyDescent="0.25">
      <c r="A68" s="147" t="s">
        <v>276</v>
      </c>
      <c r="B68" s="148" t="s">
        <v>201</v>
      </c>
      <c r="C68" s="148" t="s">
        <v>254</v>
      </c>
      <c r="D68" s="149" t="s">
        <v>277</v>
      </c>
      <c r="E68" s="148" t="s">
        <v>187</v>
      </c>
      <c r="F68" s="178">
        <f>F69</f>
        <v>0</v>
      </c>
      <c r="G68" s="178">
        <v>0</v>
      </c>
    </row>
    <row r="69" spans="1:7" ht="31.5" hidden="1" x14ac:dyDescent="0.25">
      <c r="A69" s="147" t="s">
        <v>256</v>
      </c>
      <c r="B69" s="148" t="s">
        <v>201</v>
      </c>
      <c r="C69" s="148" t="s">
        <v>254</v>
      </c>
      <c r="D69" s="149" t="s">
        <v>277</v>
      </c>
      <c r="E69" s="149">
        <v>244</v>
      </c>
      <c r="F69" s="178">
        <v>0</v>
      </c>
      <c r="G69" s="188">
        <f>G70</f>
        <v>0</v>
      </c>
    </row>
    <row r="70" spans="1:7" ht="31.5" hidden="1" x14ac:dyDescent="0.25">
      <c r="A70" s="147" t="s">
        <v>278</v>
      </c>
      <c r="B70" s="148" t="s">
        <v>201</v>
      </c>
      <c r="C70" s="148" t="s">
        <v>254</v>
      </c>
      <c r="D70" s="149" t="s">
        <v>279</v>
      </c>
      <c r="E70" s="148" t="s">
        <v>187</v>
      </c>
      <c r="F70" s="178">
        <f>F71</f>
        <v>0</v>
      </c>
      <c r="G70" s="178">
        <f>G71</f>
        <v>0</v>
      </c>
    </row>
    <row r="71" spans="1:7" ht="31.5" hidden="1" x14ac:dyDescent="0.25">
      <c r="A71" s="147" t="s">
        <v>256</v>
      </c>
      <c r="B71" s="148" t="s">
        <v>201</v>
      </c>
      <c r="C71" s="148" t="s">
        <v>254</v>
      </c>
      <c r="D71" s="149" t="s">
        <v>279</v>
      </c>
      <c r="E71" s="149">
        <v>244</v>
      </c>
      <c r="F71" s="178">
        <v>0</v>
      </c>
      <c r="G71" s="178">
        <f>G72</f>
        <v>0</v>
      </c>
    </row>
    <row r="72" spans="1:7" ht="21" hidden="1" customHeight="1" x14ac:dyDescent="0.25">
      <c r="A72" s="147" t="s">
        <v>375</v>
      </c>
      <c r="B72" s="148" t="s">
        <v>201</v>
      </c>
      <c r="C72" s="148" t="s">
        <v>254</v>
      </c>
      <c r="D72" s="149" t="s">
        <v>376</v>
      </c>
      <c r="E72" s="148" t="s">
        <v>187</v>
      </c>
      <c r="F72" s="178">
        <f>F73</f>
        <v>0</v>
      </c>
      <c r="G72" s="178">
        <f>G73</f>
        <v>0</v>
      </c>
    </row>
    <row r="73" spans="1:7" ht="60.75" hidden="1" customHeight="1" x14ac:dyDescent="0.25">
      <c r="A73" s="147" t="s">
        <v>256</v>
      </c>
      <c r="B73" s="148" t="s">
        <v>201</v>
      </c>
      <c r="C73" s="148" t="s">
        <v>254</v>
      </c>
      <c r="D73" s="149" t="s">
        <v>377</v>
      </c>
      <c r="E73" s="149">
        <v>244</v>
      </c>
      <c r="F73" s="178">
        <v>0</v>
      </c>
      <c r="G73" s="178">
        <v>0</v>
      </c>
    </row>
    <row r="74" spans="1:7" ht="25.9" hidden="1" customHeight="1" x14ac:dyDescent="0.25">
      <c r="A74" s="103" t="s">
        <v>282</v>
      </c>
      <c r="B74" s="151" t="s">
        <v>201</v>
      </c>
      <c r="C74" s="151">
        <v>12</v>
      </c>
      <c r="D74" s="153" t="s">
        <v>186</v>
      </c>
      <c r="E74" s="151" t="s">
        <v>187</v>
      </c>
      <c r="F74" s="188">
        <f t="shared" ref="F74:G77" si="5">F75</f>
        <v>0</v>
      </c>
      <c r="G74" s="188">
        <f t="shared" si="5"/>
        <v>0</v>
      </c>
    </row>
    <row r="75" spans="1:7" ht="27" hidden="1" customHeight="1" x14ac:dyDescent="0.25">
      <c r="A75" s="147" t="s">
        <v>346</v>
      </c>
      <c r="B75" s="148" t="s">
        <v>201</v>
      </c>
      <c r="C75" s="148">
        <v>12</v>
      </c>
      <c r="D75" s="149" t="s">
        <v>235</v>
      </c>
      <c r="E75" s="148" t="s">
        <v>187</v>
      </c>
      <c r="F75" s="178">
        <f t="shared" si="5"/>
        <v>0</v>
      </c>
      <c r="G75" s="178">
        <f t="shared" si="5"/>
        <v>0</v>
      </c>
    </row>
    <row r="76" spans="1:7" ht="60.75" hidden="1" customHeight="1" x14ac:dyDescent="0.25">
      <c r="A76" s="105" t="s">
        <v>284</v>
      </c>
      <c r="B76" s="148" t="s">
        <v>201</v>
      </c>
      <c r="C76" s="148">
        <v>12</v>
      </c>
      <c r="D76" s="149" t="s">
        <v>214</v>
      </c>
      <c r="E76" s="148" t="s">
        <v>187</v>
      </c>
      <c r="F76" s="178">
        <f t="shared" si="5"/>
        <v>0</v>
      </c>
      <c r="G76" s="178">
        <f t="shared" si="5"/>
        <v>0</v>
      </c>
    </row>
    <row r="77" spans="1:7" ht="37.15" hidden="1" customHeight="1" x14ac:dyDescent="0.25">
      <c r="A77" s="147" t="s">
        <v>285</v>
      </c>
      <c r="B77" s="148" t="s">
        <v>201</v>
      </c>
      <c r="C77" s="148">
        <v>12</v>
      </c>
      <c r="D77" s="144" t="s">
        <v>286</v>
      </c>
      <c r="E77" s="148" t="s">
        <v>187</v>
      </c>
      <c r="F77" s="178">
        <f t="shared" si="5"/>
        <v>0</v>
      </c>
      <c r="G77" s="178">
        <f t="shared" si="5"/>
        <v>0</v>
      </c>
    </row>
    <row r="78" spans="1:7" ht="37.15" hidden="1" customHeight="1" x14ac:dyDescent="0.25">
      <c r="A78" s="147" t="s">
        <v>256</v>
      </c>
      <c r="B78" s="148" t="s">
        <v>201</v>
      </c>
      <c r="C78" s="148">
        <v>12</v>
      </c>
      <c r="D78" s="149" t="s">
        <v>287</v>
      </c>
      <c r="E78" s="149">
        <v>244</v>
      </c>
      <c r="F78" s="178">
        <v>0</v>
      </c>
      <c r="G78" s="178">
        <f>G79</f>
        <v>0</v>
      </c>
    </row>
    <row r="79" spans="1:7" ht="36.6" hidden="1" customHeight="1" x14ac:dyDescent="0.25">
      <c r="A79" s="203" t="s">
        <v>268</v>
      </c>
      <c r="B79" s="100" t="s">
        <v>201</v>
      </c>
      <c r="C79" s="100" t="s">
        <v>185</v>
      </c>
      <c r="D79" s="124" t="s">
        <v>186</v>
      </c>
      <c r="E79" s="100" t="s">
        <v>187</v>
      </c>
      <c r="F79" s="188">
        <f t="shared" ref="F79:F84" si="6">F80</f>
        <v>0</v>
      </c>
      <c r="G79" s="178">
        <f>G80</f>
        <v>0</v>
      </c>
    </row>
    <row r="80" spans="1:7" ht="37.15" hidden="1" customHeight="1" x14ac:dyDescent="0.25">
      <c r="A80" s="204" t="s">
        <v>269</v>
      </c>
      <c r="B80" s="106" t="s">
        <v>201</v>
      </c>
      <c r="C80" s="106" t="s">
        <v>254</v>
      </c>
      <c r="D80" s="106" t="s">
        <v>186</v>
      </c>
      <c r="E80" s="106" t="s">
        <v>187</v>
      </c>
      <c r="F80" s="178">
        <f t="shared" si="6"/>
        <v>0</v>
      </c>
      <c r="G80" s="178">
        <v>0</v>
      </c>
    </row>
    <row r="81" spans="1:7" ht="74.25" hidden="1" customHeight="1" x14ac:dyDescent="0.25">
      <c r="A81" s="99" t="s">
        <v>270</v>
      </c>
      <c r="B81" s="100" t="s">
        <v>201</v>
      </c>
      <c r="C81" s="100" t="s">
        <v>254</v>
      </c>
      <c r="D81" s="100" t="s">
        <v>271</v>
      </c>
      <c r="E81" s="100" t="s">
        <v>187</v>
      </c>
      <c r="F81" s="188">
        <f t="shared" si="6"/>
        <v>0</v>
      </c>
      <c r="G81" s="188">
        <f>G82</f>
        <v>111.9</v>
      </c>
    </row>
    <row r="82" spans="1:7" ht="28.5" hidden="1" customHeight="1" x14ac:dyDescent="0.25">
      <c r="A82" s="147" t="s">
        <v>272</v>
      </c>
      <c r="B82" s="148" t="s">
        <v>201</v>
      </c>
      <c r="C82" s="148" t="s">
        <v>254</v>
      </c>
      <c r="D82" s="149" t="s">
        <v>273</v>
      </c>
      <c r="E82" s="148" t="s">
        <v>187</v>
      </c>
      <c r="F82" s="178">
        <f t="shared" si="6"/>
        <v>0</v>
      </c>
      <c r="G82" s="188">
        <f>G83</f>
        <v>111.9</v>
      </c>
    </row>
    <row r="83" spans="1:7" ht="31.5" hidden="1" x14ac:dyDescent="0.25">
      <c r="A83" s="147" t="s">
        <v>274</v>
      </c>
      <c r="B83" s="148" t="s">
        <v>201</v>
      </c>
      <c r="C83" s="148" t="s">
        <v>254</v>
      </c>
      <c r="D83" s="149" t="s">
        <v>275</v>
      </c>
      <c r="E83" s="148" t="s">
        <v>187</v>
      </c>
      <c r="F83" s="178">
        <f t="shared" si="6"/>
        <v>0</v>
      </c>
      <c r="G83" s="189">
        <f>G84</f>
        <v>111.9</v>
      </c>
    </row>
    <row r="84" spans="1:7" ht="31.5" hidden="1" x14ac:dyDescent="0.25">
      <c r="A84" s="147" t="s">
        <v>276</v>
      </c>
      <c r="B84" s="148" t="s">
        <v>201</v>
      </c>
      <c r="C84" s="148" t="s">
        <v>254</v>
      </c>
      <c r="D84" s="149" t="s">
        <v>277</v>
      </c>
      <c r="E84" s="148" t="s">
        <v>187</v>
      </c>
      <c r="F84" s="178">
        <f t="shared" si="6"/>
        <v>0</v>
      </c>
      <c r="G84" s="178">
        <f>G85</f>
        <v>111.9</v>
      </c>
    </row>
    <row r="85" spans="1:7" ht="31.5" hidden="1" x14ac:dyDescent="0.25">
      <c r="A85" s="147" t="s">
        <v>256</v>
      </c>
      <c r="B85" s="148" t="s">
        <v>201</v>
      </c>
      <c r="C85" s="148" t="s">
        <v>254</v>
      </c>
      <c r="D85" s="149" t="s">
        <v>277</v>
      </c>
      <c r="E85" s="149">
        <v>244</v>
      </c>
      <c r="F85" s="178">
        <v>0</v>
      </c>
      <c r="G85" s="178">
        <f>G86</f>
        <v>111.9</v>
      </c>
    </row>
    <row r="86" spans="1:7" x14ac:dyDescent="0.25">
      <c r="A86" s="150" t="s">
        <v>288</v>
      </c>
      <c r="B86" s="151" t="s">
        <v>289</v>
      </c>
      <c r="C86" s="151" t="s">
        <v>185</v>
      </c>
      <c r="D86" s="152" t="s">
        <v>186</v>
      </c>
      <c r="E86" s="151" t="s">
        <v>187</v>
      </c>
      <c r="F86" s="188">
        <f>F87+F94</f>
        <v>106.7</v>
      </c>
      <c r="G86" s="188">
        <f>G87+G94</f>
        <v>111.9</v>
      </c>
    </row>
    <row r="87" spans="1:7" hidden="1" x14ac:dyDescent="0.25">
      <c r="A87" s="150" t="s">
        <v>290</v>
      </c>
      <c r="B87" s="151" t="s">
        <v>289</v>
      </c>
      <c r="C87" s="151" t="s">
        <v>189</v>
      </c>
      <c r="D87" s="152" t="s">
        <v>186</v>
      </c>
      <c r="E87" s="151" t="s">
        <v>187</v>
      </c>
      <c r="F87" s="188">
        <f>F88</f>
        <v>0</v>
      </c>
      <c r="G87" s="178">
        <v>0</v>
      </c>
    </row>
    <row r="88" spans="1:7" ht="59.25" hidden="1" customHeight="1" x14ac:dyDescent="0.25">
      <c r="A88" s="99" t="s">
        <v>291</v>
      </c>
      <c r="B88" s="106" t="s">
        <v>289</v>
      </c>
      <c r="C88" s="106" t="s">
        <v>189</v>
      </c>
      <c r="D88" s="106" t="s">
        <v>292</v>
      </c>
      <c r="E88" s="106" t="s">
        <v>187</v>
      </c>
      <c r="F88" s="189">
        <f>F89</f>
        <v>0</v>
      </c>
      <c r="G88" s="178">
        <v>0</v>
      </c>
    </row>
    <row r="89" spans="1:7" ht="33" hidden="1" customHeight="1" x14ac:dyDescent="0.25">
      <c r="A89" s="147" t="s">
        <v>293</v>
      </c>
      <c r="B89" s="148" t="s">
        <v>289</v>
      </c>
      <c r="C89" s="148" t="s">
        <v>189</v>
      </c>
      <c r="D89" s="149" t="s">
        <v>294</v>
      </c>
      <c r="E89" s="148" t="s">
        <v>187</v>
      </c>
      <c r="F89" s="178">
        <f>F90</f>
        <v>0</v>
      </c>
      <c r="G89" s="188">
        <f>G90</f>
        <v>0</v>
      </c>
    </row>
    <row r="90" spans="1:7" ht="75" hidden="1" customHeight="1" x14ac:dyDescent="0.25">
      <c r="A90" s="147" t="s">
        <v>295</v>
      </c>
      <c r="B90" s="148" t="s">
        <v>289</v>
      </c>
      <c r="C90" s="148" t="s">
        <v>189</v>
      </c>
      <c r="D90" s="149" t="s">
        <v>296</v>
      </c>
      <c r="E90" s="148" t="s">
        <v>187</v>
      </c>
      <c r="F90" s="178">
        <f>F91</f>
        <v>0</v>
      </c>
      <c r="G90" s="176">
        <v>0</v>
      </c>
    </row>
    <row r="91" spans="1:7" ht="47.25" hidden="1" x14ac:dyDescent="0.25">
      <c r="A91" s="147" t="s">
        <v>297</v>
      </c>
      <c r="B91" s="148" t="s">
        <v>289</v>
      </c>
      <c r="C91" s="148" t="s">
        <v>189</v>
      </c>
      <c r="D91" s="149" t="s">
        <v>378</v>
      </c>
      <c r="E91" s="148" t="s">
        <v>187</v>
      </c>
      <c r="F91" s="178">
        <f>F92</f>
        <v>0</v>
      </c>
      <c r="G91" s="178">
        <f>G92</f>
        <v>0</v>
      </c>
    </row>
    <row r="92" spans="1:7" ht="31.5" hidden="1" x14ac:dyDescent="0.25">
      <c r="A92" s="147" t="s">
        <v>256</v>
      </c>
      <c r="B92" s="148" t="s">
        <v>289</v>
      </c>
      <c r="C92" s="148" t="s">
        <v>189</v>
      </c>
      <c r="D92" s="149" t="s">
        <v>378</v>
      </c>
      <c r="E92" s="149">
        <v>244</v>
      </c>
      <c r="F92" s="178">
        <v>0</v>
      </c>
      <c r="G92" s="178">
        <f>G93</f>
        <v>0</v>
      </c>
    </row>
    <row r="93" spans="1:7" ht="47.25" hidden="1" x14ac:dyDescent="0.25">
      <c r="A93" s="147" t="s">
        <v>299</v>
      </c>
      <c r="B93" s="148" t="s">
        <v>289</v>
      </c>
      <c r="C93" s="148" t="s">
        <v>189</v>
      </c>
      <c r="D93" s="149" t="s">
        <v>378</v>
      </c>
      <c r="E93" s="149">
        <v>810</v>
      </c>
      <c r="F93" s="178">
        <v>0</v>
      </c>
      <c r="G93" s="178">
        <v>0</v>
      </c>
    </row>
    <row r="94" spans="1:7" ht="34.5" customHeight="1" x14ac:dyDescent="0.25">
      <c r="A94" s="150" t="s">
        <v>300</v>
      </c>
      <c r="B94" s="151" t="s">
        <v>289</v>
      </c>
      <c r="C94" s="151" t="s">
        <v>245</v>
      </c>
      <c r="D94" s="152" t="s">
        <v>186</v>
      </c>
      <c r="E94" s="151" t="s">
        <v>187</v>
      </c>
      <c r="F94" s="188">
        <f>F95</f>
        <v>106.7</v>
      </c>
      <c r="G94" s="178">
        <f>G95</f>
        <v>111.9</v>
      </c>
    </row>
    <row r="95" spans="1:7" ht="47.25" x14ac:dyDescent="0.25">
      <c r="A95" s="205" t="s">
        <v>301</v>
      </c>
      <c r="B95" s="100" t="s">
        <v>289</v>
      </c>
      <c r="C95" s="100" t="s">
        <v>245</v>
      </c>
      <c r="D95" s="100" t="s">
        <v>292</v>
      </c>
      <c r="E95" s="100" t="s">
        <v>187</v>
      </c>
      <c r="F95" s="176">
        <f>F96+F100+F104</f>
        <v>106.7</v>
      </c>
      <c r="G95" s="178">
        <f>G96</f>
        <v>111.9</v>
      </c>
    </row>
    <row r="96" spans="1:7" ht="47.25" x14ac:dyDescent="0.25">
      <c r="A96" s="147" t="s">
        <v>302</v>
      </c>
      <c r="B96" s="148" t="s">
        <v>289</v>
      </c>
      <c r="C96" s="148" t="s">
        <v>245</v>
      </c>
      <c r="D96" s="149" t="s">
        <v>303</v>
      </c>
      <c r="E96" s="148" t="s">
        <v>187</v>
      </c>
      <c r="F96" s="178">
        <f>F97</f>
        <v>106.7</v>
      </c>
      <c r="G96" s="178">
        <f>G97</f>
        <v>111.9</v>
      </c>
    </row>
    <row r="97" spans="1:9" ht="31.5" x14ac:dyDescent="0.25">
      <c r="A97" s="147" t="s">
        <v>304</v>
      </c>
      <c r="B97" s="148" t="s">
        <v>289</v>
      </c>
      <c r="C97" s="148" t="s">
        <v>245</v>
      </c>
      <c r="D97" s="149" t="s">
        <v>305</v>
      </c>
      <c r="E97" s="148" t="s">
        <v>187</v>
      </c>
      <c r="F97" s="178">
        <f>F98+F114+F116+F118+F120</f>
        <v>106.7</v>
      </c>
      <c r="G97" s="178">
        <f>G98+G114+G116+G118+G120</f>
        <v>111.9</v>
      </c>
    </row>
    <row r="98" spans="1:9" ht="31.5" x14ac:dyDescent="0.25">
      <c r="A98" s="147" t="s">
        <v>306</v>
      </c>
      <c r="B98" s="148" t="s">
        <v>289</v>
      </c>
      <c r="C98" s="148" t="s">
        <v>245</v>
      </c>
      <c r="D98" s="149" t="s">
        <v>307</v>
      </c>
      <c r="E98" s="148" t="s">
        <v>187</v>
      </c>
      <c r="F98" s="178">
        <f>F99</f>
        <v>106.7</v>
      </c>
      <c r="G98" s="178">
        <f>G99</f>
        <v>111.9</v>
      </c>
    </row>
    <row r="99" spans="1:9" ht="31.5" x14ac:dyDescent="0.25">
      <c r="A99" s="147" t="s">
        <v>256</v>
      </c>
      <c r="B99" s="148" t="s">
        <v>289</v>
      </c>
      <c r="C99" s="148" t="s">
        <v>245</v>
      </c>
      <c r="D99" s="149" t="s">
        <v>307</v>
      </c>
      <c r="E99" s="149">
        <v>247</v>
      </c>
      <c r="F99" s="178">
        <v>106.7</v>
      </c>
      <c r="G99" s="178">
        <v>111.9</v>
      </c>
      <c r="I99" s="102"/>
    </row>
    <row r="100" spans="1:9" ht="31.5" hidden="1" x14ac:dyDescent="0.25">
      <c r="A100" s="147" t="s">
        <v>308</v>
      </c>
      <c r="B100" s="148" t="s">
        <v>289</v>
      </c>
      <c r="C100" s="148" t="s">
        <v>245</v>
      </c>
      <c r="D100" s="149" t="s">
        <v>309</v>
      </c>
      <c r="E100" s="148" t="s">
        <v>187</v>
      </c>
      <c r="F100" s="178"/>
      <c r="G100" s="178">
        <f>G101+G103+G105+G107</f>
        <v>0</v>
      </c>
    </row>
    <row r="101" spans="1:9" ht="24" hidden="1" customHeight="1" x14ac:dyDescent="0.25">
      <c r="A101" s="147" t="s">
        <v>310</v>
      </c>
      <c r="B101" s="148" t="s">
        <v>289</v>
      </c>
      <c r="C101" s="148" t="s">
        <v>245</v>
      </c>
      <c r="D101" s="149" t="s">
        <v>311</v>
      </c>
      <c r="E101" s="148" t="s">
        <v>187</v>
      </c>
      <c r="F101" s="178"/>
      <c r="G101" s="178"/>
    </row>
    <row r="102" spans="1:9" ht="42" hidden="1" customHeight="1" x14ac:dyDescent="0.25">
      <c r="A102" s="147" t="s">
        <v>312</v>
      </c>
      <c r="B102" s="148" t="s">
        <v>289</v>
      </c>
      <c r="C102" s="148" t="s">
        <v>245</v>
      </c>
      <c r="D102" s="149" t="s">
        <v>313</v>
      </c>
      <c r="E102" s="148" t="s">
        <v>187</v>
      </c>
      <c r="F102" s="178"/>
      <c r="G102" s="178"/>
    </row>
    <row r="103" spans="1:9" ht="31.5" hidden="1" customHeight="1" x14ac:dyDescent="0.25">
      <c r="A103" s="147" t="s">
        <v>256</v>
      </c>
      <c r="B103" s="148" t="s">
        <v>289</v>
      </c>
      <c r="C103" s="148" t="s">
        <v>245</v>
      </c>
      <c r="D103" s="149" t="s">
        <v>313</v>
      </c>
      <c r="E103" s="149">
        <v>244</v>
      </c>
      <c r="F103" s="178"/>
      <c r="G103" s="178">
        <f>G104</f>
        <v>0</v>
      </c>
    </row>
    <row r="104" spans="1:9" ht="39.75" hidden="1" customHeight="1" x14ac:dyDescent="0.25">
      <c r="A104" s="147" t="s">
        <v>314</v>
      </c>
      <c r="B104" s="148" t="s">
        <v>289</v>
      </c>
      <c r="C104" s="148" t="s">
        <v>245</v>
      </c>
      <c r="D104" s="149" t="s">
        <v>315</v>
      </c>
      <c r="E104" s="148" t="s">
        <v>187</v>
      </c>
      <c r="F104" s="178">
        <f>F105</f>
        <v>0</v>
      </c>
      <c r="G104" s="178"/>
    </row>
    <row r="105" spans="1:9" ht="46.5" hidden="1" customHeight="1" x14ac:dyDescent="0.25">
      <c r="A105" s="147" t="s">
        <v>316</v>
      </c>
      <c r="B105" s="148" t="s">
        <v>289</v>
      </c>
      <c r="C105" s="148" t="s">
        <v>245</v>
      </c>
      <c r="D105" s="149" t="s">
        <v>317</v>
      </c>
      <c r="E105" s="148" t="s">
        <v>187</v>
      </c>
      <c r="F105" s="178">
        <f>F106+F108+F110+F112</f>
        <v>0</v>
      </c>
      <c r="G105" s="178">
        <f>G106</f>
        <v>0</v>
      </c>
    </row>
    <row r="106" spans="1:9" ht="42" hidden="1" customHeight="1" x14ac:dyDescent="0.25">
      <c r="A106" s="147" t="s">
        <v>318</v>
      </c>
      <c r="B106" s="148" t="s">
        <v>289</v>
      </c>
      <c r="C106" s="148" t="s">
        <v>245</v>
      </c>
      <c r="D106" s="149" t="s">
        <v>319</v>
      </c>
      <c r="E106" s="148" t="s">
        <v>187</v>
      </c>
      <c r="F106" s="178"/>
      <c r="G106" s="178"/>
    </row>
    <row r="107" spans="1:9" ht="31.5" hidden="1" x14ac:dyDescent="0.25">
      <c r="A107" s="147" t="s">
        <v>256</v>
      </c>
      <c r="B107" s="148" t="s">
        <v>289</v>
      </c>
      <c r="C107" s="148" t="s">
        <v>245</v>
      </c>
      <c r="D107" s="149" t="s">
        <v>319</v>
      </c>
      <c r="E107" s="148" t="s">
        <v>230</v>
      </c>
      <c r="F107" s="178"/>
      <c r="G107" s="178">
        <f>G108</f>
        <v>0</v>
      </c>
    </row>
    <row r="108" spans="1:9" ht="42.75" hidden="1" customHeight="1" x14ac:dyDescent="0.25">
      <c r="A108" s="147" t="s">
        <v>320</v>
      </c>
      <c r="B108" s="148" t="s">
        <v>289</v>
      </c>
      <c r="C108" s="148" t="s">
        <v>245</v>
      </c>
      <c r="D108" s="149" t="s">
        <v>321</v>
      </c>
      <c r="E108" s="148" t="s">
        <v>187</v>
      </c>
      <c r="F108" s="178">
        <f>F109</f>
        <v>0</v>
      </c>
      <c r="G108" s="178"/>
    </row>
    <row r="109" spans="1:9" ht="42.75" hidden="1" customHeight="1" x14ac:dyDescent="0.25">
      <c r="A109" s="147" t="s">
        <v>256</v>
      </c>
      <c r="B109" s="148" t="s">
        <v>289</v>
      </c>
      <c r="C109" s="148" t="s">
        <v>245</v>
      </c>
      <c r="D109" s="149" t="s">
        <v>321</v>
      </c>
      <c r="E109" s="149">
        <v>244</v>
      </c>
      <c r="F109" s="178">
        <v>0</v>
      </c>
      <c r="G109" s="178">
        <v>0</v>
      </c>
    </row>
    <row r="110" spans="1:9" ht="42.75" hidden="1" customHeight="1" x14ac:dyDescent="0.25">
      <c r="A110" s="147" t="s">
        <v>379</v>
      </c>
      <c r="B110" s="148" t="s">
        <v>289</v>
      </c>
      <c r="C110" s="148" t="s">
        <v>245</v>
      </c>
      <c r="D110" s="149" t="s">
        <v>323</v>
      </c>
      <c r="E110" s="148" t="s">
        <v>187</v>
      </c>
      <c r="F110" s="178">
        <f>F111</f>
        <v>0</v>
      </c>
      <c r="G110" s="178">
        <v>0</v>
      </c>
    </row>
    <row r="111" spans="1:9" ht="42.75" hidden="1" customHeight="1" x14ac:dyDescent="0.25">
      <c r="A111" s="147" t="s">
        <v>256</v>
      </c>
      <c r="B111" s="148" t="s">
        <v>289</v>
      </c>
      <c r="C111" s="148" t="s">
        <v>245</v>
      </c>
      <c r="D111" s="149" t="s">
        <v>323</v>
      </c>
      <c r="E111" s="149">
        <v>244</v>
      </c>
      <c r="F111" s="178"/>
      <c r="G111" s="178">
        <f>G112</f>
        <v>0</v>
      </c>
    </row>
    <row r="112" spans="1:9" ht="42.75" hidden="1" customHeight="1" x14ac:dyDescent="0.25">
      <c r="A112" s="147" t="s">
        <v>380</v>
      </c>
      <c r="B112" s="148" t="s">
        <v>289</v>
      </c>
      <c r="C112" s="148" t="s">
        <v>245</v>
      </c>
      <c r="D112" s="149" t="s">
        <v>325</v>
      </c>
      <c r="E112" s="148" t="s">
        <v>187</v>
      </c>
      <c r="F112" s="178">
        <f>F113</f>
        <v>0</v>
      </c>
      <c r="G112" s="178">
        <v>0</v>
      </c>
    </row>
    <row r="113" spans="1:7" ht="42.75" hidden="1" customHeight="1" x14ac:dyDescent="0.25">
      <c r="A113" s="147" t="s">
        <v>256</v>
      </c>
      <c r="B113" s="148" t="s">
        <v>289</v>
      </c>
      <c r="C113" s="148" t="s">
        <v>245</v>
      </c>
      <c r="D113" s="149" t="s">
        <v>325</v>
      </c>
      <c r="E113" s="149">
        <v>244</v>
      </c>
      <c r="F113" s="178"/>
      <c r="G113" s="178">
        <f>G114</f>
        <v>0</v>
      </c>
    </row>
    <row r="114" spans="1:7" ht="42.75" hidden="1" customHeight="1" x14ac:dyDescent="0.25">
      <c r="A114" s="147" t="s">
        <v>320</v>
      </c>
      <c r="B114" s="148" t="s">
        <v>289</v>
      </c>
      <c r="C114" s="148" t="s">
        <v>245</v>
      </c>
      <c r="D114" s="149" t="s">
        <v>321</v>
      </c>
      <c r="E114" s="148" t="s">
        <v>187</v>
      </c>
      <c r="F114" s="178">
        <f>F115</f>
        <v>0</v>
      </c>
      <c r="G114" s="178">
        <v>0</v>
      </c>
    </row>
    <row r="115" spans="1:7" ht="42.75" hidden="1" customHeight="1" x14ac:dyDescent="0.25">
      <c r="A115" s="147" t="s">
        <v>256</v>
      </c>
      <c r="B115" s="148" t="s">
        <v>289</v>
      </c>
      <c r="C115" s="148" t="s">
        <v>245</v>
      </c>
      <c r="D115" s="149" t="s">
        <v>321</v>
      </c>
      <c r="E115" s="149">
        <v>244</v>
      </c>
      <c r="F115" s="178">
        <v>0</v>
      </c>
      <c r="G115" s="178">
        <f>G116</f>
        <v>0</v>
      </c>
    </row>
    <row r="116" spans="1:7" ht="42.75" hidden="1" customHeight="1" x14ac:dyDescent="0.25">
      <c r="A116" s="147" t="s">
        <v>322</v>
      </c>
      <c r="B116" s="148" t="s">
        <v>289</v>
      </c>
      <c r="C116" s="148" t="s">
        <v>245</v>
      </c>
      <c r="D116" s="149" t="s">
        <v>323</v>
      </c>
      <c r="E116" s="148" t="s">
        <v>187</v>
      </c>
      <c r="F116" s="178">
        <v>0</v>
      </c>
      <c r="G116" s="178">
        <v>0</v>
      </c>
    </row>
    <row r="117" spans="1:7" ht="31.5" hidden="1" customHeight="1" x14ac:dyDescent="0.25">
      <c r="A117" s="147" t="s">
        <v>256</v>
      </c>
      <c r="B117" s="148" t="s">
        <v>289</v>
      </c>
      <c r="C117" s="148" t="s">
        <v>245</v>
      </c>
      <c r="D117" s="149" t="s">
        <v>323</v>
      </c>
      <c r="E117" s="149">
        <v>244</v>
      </c>
      <c r="F117" s="178">
        <v>0</v>
      </c>
      <c r="G117" s="188">
        <f>G118</f>
        <v>0</v>
      </c>
    </row>
    <row r="118" spans="1:7" ht="66" hidden="1" customHeight="1" x14ac:dyDescent="0.25">
      <c r="A118" s="147" t="s">
        <v>380</v>
      </c>
      <c r="B118" s="148" t="s">
        <v>289</v>
      </c>
      <c r="C118" s="148" t="s">
        <v>245</v>
      </c>
      <c r="D118" s="149" t="s">
        <v>325</v>
      </c>
      <c r="E118" s="148" t="s">
        <v>187</v>
      </c>
      <c r="F118" s="178">
        <f>F119</f>
        <v>0</v>
      </c>
      <c r="G118" s="176">
        <f>G119</f>
        <v>0</v>
      </c>
    </row>
    <row r="119" spans="1:7" ht="36.75" hidden="1" customHeight="1" x14ac:dyDescent="0.25">
      <c r="A119" s="147" t="s">
        <v>256</v>
      </c>
      <c r="B119" s="148" t="s">
        <v>289</v>
      </c>
      <c r="C119" s="148" t="s">
        <v>245</v>
      </c>
      <c r="D119" s="149" t="s">
        <v>325</v>
      </c>
      <c r="E119" s="149">
        <v>244</v>
      </c>
      <c r="F119" s="178">
        <v>0</v>
      </c>
      <c r="G119" s="178">
        <v>0</v>
      </c>
    </row>
    <row r="120" spans="1:7" ht="38.25" customHeight="1" x14ac:dyDescent="0.25">
      <c r="A120" s="147" t="s">
        <v>381</v>
      </c>
      <c r="B120" s="148" t="s">
        <v>289</v>
      </c>
      <c r="C120" s="148" t="s">
        <v>245</v>
      </c>
      <c r="D120" s="149" t="s">
        <v>327</v>
      </c>
      <c r="E120" s="148" t="s">
        <v>187</v>
      </c>
      <c r="F120" s="178">
        <f>F121</f>
        <v>0</v>
      </c>
      <c r="G120" s="178">
        <f>G121+G140</f>
        <v>0</v>
      </c>
    </row>
    <row r="121" spans="1:7" ht="31.5" x14ac:dyDescent="0.25">
      <c r="A121" s="147" t="s">
        <v>256</v>
      </c>
      <c r="B121" s="148" t="s">
        <v>289</v>
      </c>
      <c r="C121" s="148" t="s">
        <v>245</v>
      </c>
      <c r="D121" s="149" t="s">
        <v>327</v>
      </c>
      <c r="E121" s="149">
        <v>244</v>
      </c>
      <c r="F121" s="178">
        <v>0</v>
      </c>
      <c r="G121" s="178">
        <v>0</v>
      </c>
    </row>
    <row r="122" spans="1:7" ht="34.5" customHeight="1" x14ac:dyDescent="0.25">
      <c r="A122" s="150" t="s">
        <v>328</v>
      </c>
      <c r="B122" s="151" t="s">
        <v>329</v>
      </c>
      <c r="C122" s="151" t="s">
        <v>185</v>
      </c>
      <c r="D122" s="152" t="s">
        <v>186</v>
      </c>
      <c r="E122" s="151" t="s">
        <v>187</v>
      </c>
      <c r="F122" s="188">
        <f>F123</f>
        <v>686.2</v>
      </c>
      <c r="G122" s="188">
        <f>G123</f>
        <v>642.70000000000005</v>
      </c>
    </row>
    <row r="123" spans="1:7" ht="15" customHeight="1" x14ac:dyDescent="0.25">
      <c r="A123" s="128" t="s">
        <v>330</v>
      </c>
      <c r="B123" s="106" t="s">
        <v>329</v>
      </c>
      <c r="C123" s="106" t="s">
        <v>184</v>
      </c>
      <c r="D123" s="106" t="s">
        <v>331</v>
      </c>
      <c r="E123" s="106" t="s">
        <v>187</v>
      </c>
      <c r="F123" s="189">
        <f>F124</f>
        <v>686.2</v>
      </c>
      <c r="G123" s="182">
        <f>G124</f>
        <v>642.70000000000005</v>
      </c>
    </row>
    <row r="124" spans="1:7" ht="57" customHeight="1" x14ac:dyDescent="0.25">
      <c r="A124" s="147" t="s">
        <v>332</v>
      </c>
      <c r="B124" s="148" t="s">
        <v>329</v>
      </c>
      <c r="C124" s="148" t="s">
        <v>184</v>
      </c>
      <c r="D124" s="149" t="s">
        <v>333</v>
      </c>
      <c r="E124" s="148" t="s">
        <v>187</v>
      </c>
      <c r="F124" s="178">
        <f>F125+F130</f>
        <v>686.2</v>
      </c>
      <c r="G124" s="178">
        <f>G125+G130</f>
        <v>642.70000000000005</v>
      </c>
    </row>
    <row r="125" spans="1:7" ht="55.5" customHeight="1" x14ac:dyDescent="0.25">
      <c r="A125" s="147" t="s">
        <v>334</v>
      </c>
      <c r="B125" s="148" t="s">
        <v>329</v>
      </c>
      <c r="C125" s="148" t="s">
        <v>184</v>
      </c>
      <c r="D125" s="149" t="s">
        <v>335</v>
      </c>
      <c r="E125" s="148" t="s">
        <v>187</v>
      </c>
      <c r="F125" s="178">
        <f>F126</f>
        <v>517.9</v>
      </c>
      <c r="G125" s="178">
        <f>G126</f>
        <v>466.1</v>
      </c>
    </row>
    <row r="126" spans="1:7" ht="36" customHeight="1" x14ac:dyDescent="0.25">
      <c r="A126" s="147" t="s">
        <v>382</v>
      </c>
      <c r="B126" s="148" t="s">
        <v>329</v>
      </c>
      <c r="C126" s="148" t="s">
        <v>184</v>
      </c>
      <c r="D126" s="149" t="s">
        <v>337</v>
      </c>
      <c r="E126" s="148" t="s">
        <v>187</v>
      </c>
      <c r="F126" s="178">
        <f>F127</f>
        <v>517.9</v>
      </c>
      <c r="G126" s="178">
        <f>G127</f>
        <v>466.1</v>
      </c>
    </row>
    <row r="127" spans="1:7" ht="38.25" customHeight="1" x14ac:dyDescent="0.25">
      <c r="A127" s="147" t="s">
        <v>338</v>
      </c>
      <c r="B127" s="148" t="s">
        <v>329</v>
      </c>
      <c r="C127" s="148" t="s">
        <v>184</v>
      </c>
      <c r="D127" s="149" t="s">
        <v>337</v>
      </c>
      <c r="E127" s="148" t="s">
        <v>339</v>
      </c>
      <c r="F127" s="178">
        <f>F128+F129</f>
        <v>517.9</v>
      </c>
      <c r="G127" s="178">
        <f>G128+G129</f>
        <v>466.1</v>
      </c>
    </row>
    <row r="128" spans="1:7" ht="23.25" customHeight="1" x14ac:dyDescent="0.25">
      <c r="A128" s="147" t="s">
        <v>340</v>
      </c>
      <c r="B128" s="148" t="s">
        <v>329</v>
      </c>
      <c r="C128" s="148" t="s">
        <v>184</v>
      </c>
      <c r="D128" s="149" t="s">
        <v>337</v>
      </c>
      <c r="E128" s="149">
        <v>111</v>
      </c>
      <c r="F128" s="178">
        <v>425</v>
      </c>
      <c r="G128" s="178">
        <v>380</v>
      </c>
    </row>
    <row r="129" spans="1:7" s="121" customFormat="1" ht="47.25" x14ac:dyDescent="0.25">
      <c r="A129" s="147" t="s">
        <v>341</v>
      </c>
      <c r="B129" s="148" t="s">
        <v>329</v>
      </c>
      <c r="C129" s="148" t="s">
        <v>184</v>
      </c>
      <c r="D129" s="149" t="s">
        <v>337</v>
      </c>
      <c r="E129" s="149">
        <v>119</v>
      </c>
      <c r="F129" s="178">
        <v>92.9</v>
      </c>
      <c r="G129" s="178">
        <v>86.1</v>
      </c>
    </row>
    <row r="130" spans="1:7" ht="27" customHeight="1" x14ac:dyDescent="0.25">
      <c r="A130" s="147" t="s">
        <v>342</v>
      </c>
      <c r="B130" s="148" t="s">
        <v>329</v>
      </c>
      <c r="C130" s="148" t="s">
        <v>184</v>
      </c>
      <c r="D130" s="149" t="s">
        <v>343</v>
      </c>
      <c r="E130" s="148" t="s">
        <v>187</v>
      </c>
      <c r="F130" s="178">
        <f>F131+F132</f>
        <v>168.3</v>
      </c>
      <c r="G130" s="178">
        <f>G131</f>
        <v>176.6</v>
      </c>
    </row>
    <row r="131" spans="1:7" ht="30" customHeight="1" x14ac:dyDescent="0.25">
      <c r="A131" s="147" t="s">
        <v>256</v>
      </c>
      <c r="B131" s="148" t="s">
        <v>329</v>
      </c>
      <c r="C131" s="148" t="s">
        <v>184</v>
      </c>
      <c r="D131" s="149" t="s">
        <v>343</v>
      </c>
      <c r="E131" s="149">
        <v>244</v>
      </c>
      <c r="F131" s="178">
        <v>168.3</v>
      </c>
      <c r="G131" s="178">
        <v>176.6</v>
      </c>
    </row>
    <row r="132" spans="1:7" ht="39.75" hidden="1" customHeight="1" x14ac:dyDescent="0.25">
      <c r="A132" s="147" t="s">
        <v>210</v>
      </c>
      <c r="B132" s="148" t="s">
        <v>329</v>
      </c>
      <c r="C132" s="148" t="s">
        <v>184</v>
      </c>
      <c r="D132" s="149" t="s">
        <v>343</v>
      </c>
      <c r="E132" s="149">
        <v>851</v>
      </c>
      <c r="F132" s="178"/>
      <c r="G132" s="178">
        <f>G133</f>
        <v>0</v>
      </c>
    </row>
    <row r="133" spans="1:7" ht="34.5" hidden="1" customHeight="1" x14ac:dyDescent="0.25">
      <c r="A133" s="150" t="s">
        <v>344</v>
      </c>
      <c r="B133" s="151">
        <v>10</v>
      </c>
      <c r="C133" s="151" t="s">
        <v>185</v>
      </c>
      <c r="D133" s="152" t="s">
        <v>186</v>
      </c>
      <c r="E133" s="151" t="s">
        <v>187</v>
      </c>
      <c r="F133" s="188">
        <f>F134</f>
        <v>0</v>
      </c>
      <c r="G133" s="178"/>
    </row>
    <row r="134" spans="1:7" ht="34.5" hidden="1" customHeight="1" x14ac:dyDescent="0.25">
      <c r="A134" s="150" t="s">
        <v>345</v>
      </c>
      <c r="B134" s="151">
        <v>10</v>
      </c>
      <c r="C134" s="151" t="s">
        <v>184</v>
      </c>
      <c r="D134" s="152" t="s">
        <v>186</v>
      </c>
      <c r="E134" s="151" t="s">
        <v>187</v>
      </c>
      <c r="F134" s="188">
        <f>F135</f>
        <v>0</v>
      </c>
      <c r="G134" s="178">
        <f>G135</f>
        <v>0</v>
      </c>
    </row>
    <row r="135" spans="1:7" ht="34.5" hidden="1" customHeight="1" x14ac:dyDescent="0.25">
      <c r="A135" s="147" t="s">
        <v>346</v>
      </c>
      <c r="B135" s="148">
        <v>10</v>
      </c>
      <c r="C135" s="148" t="s">
        <v>184</v>
      </c>
      <c r="D135" s="149" t="s">
        <v>235</v>
      </c>
      <c r="E135" s="148" t="s">
        <v>187</v>
      </c>
      <c r="F135" s="178">
        <f>F136</f>
        <v>0</v>
      </c>
      <c r="G135" s="178">
        <f>G136</f>
        <v>0</v>
      </c>
    </row>
    <row r="136" spans="1:7" ht="34.5" hidden="1" customHeight="1" x14ac:dyDescent="0.25">
      <c r="A136" s="147" t="s">
        <v>284</v>
      </c>
      <c r="B136" s="148">
        <v>10</v>
      </c>
      <c r="C136" s="148" t="s">
        <v>184</v>
      </c>
      <c r="D136" s="149" t="s">
        <v>214</v>
      </c>
      <c r="E136" s="148" t="s">
        <v>187</v>
      </c>
      <c r="F136" s="178">
        <f>F137</f>
        <v>0</v>
      </c>
      <c r="G136" s="178">
        <f>G137</f>
        <v>0</v>
      </c>
    </row>
    <row r="137" spans="1:7" ht="34.5" hidden="1" customHeight="1" x14ac:dyDescent="0.25">
      <c r="A137" s="105" t="s">
        <v>347</v>
      </c>
      <c r="B137" s="148">
        <v>10</v>
      </c>
      <c r="C137" s="148" t="s">
        <v>184</v>
      </c>
      <c r="D137" s="149" t="s">
        <v>348</v>
      </c>
      <c r="E137" s="148" t="s">
        <v>187</v>
      </c>
      <c r="F137" s="178">
        <f>F138</f>
        <v>0</v>
      </c>
      <c r="G137" s="178">
        <f>G138</f>
        <v>0</v>
      </c>
    </row>
    <row r="138" spans="1:7" ht="34.5" hidden="1" customHeight="1" x14ac:dyDescent="0.25">
      <c r="A138" s="105" t="s">
        <v>349</v>
      </c>
      <c r="B138" s="143">
        <v>10</v>
      </c>
      <c r="C138" s="148" t="s">
        <v>184</v>
      </c>
      <c r="D138" s="123" t="s">
        <v>348</v>
      </c>
      <c r="E138" s="123">
        <v>312</v>
      </c>
      <c r="F138" s="199"/>
      <c r="G138" s="178">
        <f>G139</f>
        <v>0</v>
      </c>
    </row>
    <row r="139" spans="1:7" ht="34.5" hidden="1" customHeight="1" x14ac:dyDescent="0.25">
      <c r="A139" s="103" t="s">
        <v>350</v>
      </c>
      <c r="B139" s="145" t="s">
        <v>232</v>
      </c>
      <c r="C139" s="151" t="s">
        <v>185</v>
      </c>
      <c r="D139" s="119" t="s">
        <v>186</v>
      </c>
      <c r="E139" s="145" t="s">
        <v>187</v>
      </c>
      <c r="F139" s="188">
        <f>F140</f>
        <v>0</v>
      </c>
      <c r="G139" s="178"/>
    </row>
    <row r="140" spans="1:7" ht="54" hidden="1" customHeight="1" x14ac:dyDescent="0.25">
      <c r="A140" s="105" t="s">
        <v>351</v>
      </c>
      <c r="B140" s="143" t="s">
        <v>232</v>
      </c>
      <c r="C140" s="148" t="s">
        <v>184</v>
      </c>
      <c r="D140" s="123" t="s">
        <v>186</v>
      </c>
      <c r="E140" s="143" t="s">
        <v>187</v>
      </c>
      <c r="F140" s="178">
        <f>F141</f>
        <v>0</v>
      </c>
      <c r="G140" s="178">
        <f>G141</f>
        <v>0</v>
      </c>
    </row>
    <row r="141" spans="1:7" ht="14.45" hidden="1" customHeight="1" x14ac:dyDescent="0.25">
      <c r="A141" s="105" t="s">
        <v>352</v>
      </c>
      <c r="B141" s="143" t="s">
        <v>232</v>
      </c>
      <c r="C141" s="148" t="s">
        <v>184</v>
      </c>
      <c r="D141" s="123" t="s">
        <v>214</v>
      </c>
      <c r="E141" s="143" t="s">
        <v>187</v>
      </c>
      <c r="F141" s="178">
        <f>F142</f>
        <v>0</v>
      </c>
      <c r="G141" s="178">
        <v>0</v>
      </c>
    </row>
    <row r="142" spans="1:7" ht="39.75" hidden="1" customHeight="1" x14ac:dyDescent="0.25">
      <c r="A142" s="105" t="s">
        <v>353</v>
      </c>
      <c r="B142" s="143" t="s">
        <v>232</v>
      </c>
      <c r="C142" s="148" t="s">
        <v>184</v>
      </c>
      <c r="D142" s="123" t="s">
        <v>354</v>
      </c>
      <c r="E142" s="143" t="s">
        <v>187</v>
      </c>
      <c r="F142" s="178">
        <f>F143</f>
        <v>0</v>
      </c>
      <c r="G142" s="199">
        <f>G143</f>
        <v>0</v>
      </c>
    </row>
    <row r="143" spans="1:7" hidden="1" x14ac:dyDescent="0.25">
      <c r="A143" s="105" t="s">
        <v>238</v>
      </c>
      <c r="B143" s="143" t="s">
        <v>232</v>
      </c>
      <c r="C143" s="148" t="s">
        <v>184</v>
      </c>
      <c r="D143" s="123" t="s">
        <v>355</v>
      </c>
      <c r="E143" s="143" t="s">
        <v>187</v>
      </c>
      <c r="F143" s="178">
        <f>F144</f>
        <v>0</v>
      </c>
      <c r="G143" s="199">
        <f>G144</f>
        <v>0</v>
      </c>
    </row>
    <row r="144" spans="1:7" ht="31.5" hidden="1" x14ac:dyDescent="0.25">
      <c r="A144" s="105" t="s">
        <v>256</v>
      </c>
      <c r="B144" s="143" t="s">
        <v>232</v>
      </c>
      <c r="C144" s="148" t="s">
        <v>184</v>
      </c>
      <c r="D144" s="123" t="s">
        <v>355</v>
      </c>
      <c r="E144" s="143" t="s">
        <v>230</v>
      </c>
      <c r="F144" s="178"/>
      <c r="G144" s="199">
        <f>G145</f>
        <v>0</v>
      </c>
    </row>
    <row r="145" spans="1:7" ht="47.25" hidden="1" x14ac:dyDescent="0.25">
      <c r="A145" s="147" t="s">
        <v>342</v>
      </c>
      <c r="B145" s="148" t="s">
        <v>329</v>
      </c>
      <c r="C145" s="148" t="s">
        <v>184</v>
      </c>
      <c r="D145" s="149" t="s">
        <v>343</v>
      </c>
      <c r="E145" s="148" t="s">
        <v>187</v>
      </c>
      <c r="F145" s="178">
        <f>F146</f>
        <v>0</v>
      </c>
      <c r="G145" s="199">
        <f>G146</f>
        <v>0</v>
      </c>
    </row>
    <row r="146" spans="1:7" ht="31.5" hidden="1" x14ac:dyDescent="0.25">
      <c r="A146" s="147" t="s">
        <v>256</v>
      </c>
      <c r="B146" s="148" t="s">
        <v>329</v>
      </c>
      <c r="C146" s="148" t="s">
        <v>184</v>
      </c>
      <c r="D146" s="149" t="s">
        <v>343</v>
      </c>
      <c r="E146" s="149">
        <v>244</v>
      </c>
      <c r="F146" s="178">
        <v>0</v>
      </c>
      <c r="G146" s="199">
        <v>0</v>
      </c>
    </row>
    <row r="147" spans="1:7" ht="1.9" hidden="1" customHeight="1" x14ac:dyDescent="0.25">
      <c r="A147" s="150" t="s">
        <v>345</v>
      </c>
      <c r="B147" s="151">
        <v>10</v>
      </c>
      <c r="C147" s="151" t="s">
        <v>184</v>
      </c>
      <c r="D147" s="152" t="s">
        <v>186</v>
      </c>
      <c r="E147" s="151" t="s">
        <v>187</v>
      </c>
      <c r="F147" s="206">
        <f>F148</f>
        <v>0</v>
      </c>
      <c r="G147" s="199"/>
    </row>
    <row r="148" spans="1:7" ht="31.5" hidden="1" x14ac:dyDescent="0.25">
      <c r="A148" s="147" t="s">
        <v>346</v>
      </c>
      <c r="B148" s="148">
        <v>10</v>
      </c>
      <c r="C148" s="148" t="s">
        <v>184</v>
      </c>
      <c r="D148" s="149" t="s">
        <v>235</v>
      </c>
      <c r="E148" s="148" t="s">
        <v>187</v>
      </c>
      <c r="F148" s="199">
        <f>F149</f>
        <v>0</v>
      </c>
      <c r="G148" s="207">
        <f>G149</f>
        <v>0</v>
      </c>
    </row>
    <row r="149" spans="1:7" ht="21.6" hidden="1" customHeight="1" x14ac:dyDescent="0.25">
      <c r="A149" s="147" t="s">
        <v>284</v>
      </c>
      <c r="B149" s="148">
        <v>10</v>
      </c>
      <c r="C149" s="148" t="s">
        <v>184</v>
      </c>
      <c r="D149" s="149" t="s">
        <v>214</v>
      </c>
      <c r="E149" s="148" t="s">
        <v>187</v>
      </c>
      <c r="F149" s="199">
        <f>F150</f>
        <v>0</v>
      </c>
      <c r="G149" s="207">
        <f>G150</f>
        <v>0</v>
      </c>
    </row>
    <row r="150" spans="1:7" ht="31.5" hidden="1" x14ac:dyDescent="0.25">
      <c r="A150" s="105" t="s">
        <v>347</v>
      </c>
      <c r="B150" s="148">
        <v>10</v>
      </c>
      <c r="C150" s="148" t="s">
        <v>184</v>
      </c>
      <c r="D150" s="149" t="s">
        <v>348</v>
      </c>
      <c r="E150" s="148" t="s">
        <v>187</v>
      </c>
      <c r="F150" s="199">
        <f>F151</f>
        <v>0</v>
      </c>
      <c r="G150" s="207">
        <f>G151</f>
        <v>0</v>
      </c>
    </row>
    <row r="151" spans="1:7" ht="31.5" hidden="1" x14ac:dyDescent="0.25">
      <c r="A151" s="105" t="s">
        <v>349</v>
      </c>
      <c r="B151" s="143">
        <v>10</v>
      </c>
      <c r="C151" s="148" t="s">
        <v>184</v>
      </c>
      <c r="D151" s="123" t="s">
        <v>348</v>
      </c>
      <c r="E151" s="123">
        <v>312</v>
      </c>
      <c r="F151" s="199">
        <v>0</v>
      </c>
      <c r="G151" s="207">
        <v>0</v>
      </c>
    </row>
    <row r="152" spans="1:7" ht="31.5" hidden="1" x14ac:dyDescent="0.25">
      <c r="A152" s="105" t="s">
        <v>256</v>
      </c>
      <c r="B152" s="143" t="s">
        <v>232</v>
      </c>
      <c r="C152" s="148" t="s">
        <v>184</v>
      </c>
      <c r="D152" s="123" t="s">
        <v>355</v>
      </c>
      <c r="E152" s="123">
        <v>244</v>
      </c>
      <c r="F152" s="199"/>
      <c r="G152" s="207">
        <v>0</v>
      </c>
    </row>
    <row r="153" spans="1:7" ht="47.25" x14ac:dyDescent="0.25">
      <c r="A153" s="205" t="s">
        <v>360</v>
      </c>
      <c r="B153" s="208">
        <v>14</v>
      </c>
      <c r="C153" s="209" t="s">
        <v>185</v>
      </c>
      <c r="D153" s="208" t="s">
        <v>186</v>
      </c>
      <c r="E153" s="208">
        <v>0</v>
      </c>
      <c r="F153" s="210">
        <v>156</v>
      </c>
      <c r="G153" s="210">
        <f>G154</f>
        <v>156</v>
      </c>
    </row>
    <row r="154" spans="1:7" x14ac:dyDescent="0.25">
      <c r="A154" s="126" t="s">
        <v>361</v>
      </c>
      <c r="B154" s="211">
        <v>14</v>
      </c>
      <c r="C154" s="212" t="s">
        <v>245</v>
      </c>
      <c r="D154" s="211" t="s">
        <v>186</v>
      </c>
      <c r="E154" s="211">
        <v>0</v>
      </c>
      <c r="F154" s="207">
        <v>156</v>
      </c>
      <c r="G154" s="207">
        <f>G155</f>
        <v>156</v>
      </c>
    </row>
    <row r="155" spans="1:7" x14ac:dyDescent="0.25">
      <c r="A155" s="126" t="s">
        <v>362</v>
      </c>
      <c r="B155" s="211">
        <v>14</v>
      </c>
      <c r="C155" s="212" t="s">
        <v>245</v>
      </c>
      <c r="D155" s="211" t="s">
        <v>235</v>
      </c>
      <c r="E155" s="211">
        <v>0</v>
      </c>
      <c r="F155" s="207">
        <v>156</v>
      </c>
      <c r="G155" s="207">
        <f>G156</f>
        <v>156</v>
      </c>
    </row>
    <row r="156" spans="1:7" x14ac:dyDescent="0.25">
      <c r="A156" s="126" t="s">
        <v>284</v>
      </c>
      <c r="B156" s="211">
        <v>14</v>
      </c>
      <c r="C156" s="212" t="s">
        <v>245</v>
      </c>
      <c r="D156" s="211" t="s">
        <v>214</v>
      </c>
      <c r="E156" s="211">
        <v>0</v>
      </c>
      <c r="F156" s="207">
        <v>156</v>
      </c>
      <c r="G156" s="207">
        <f>G157</f>
        <v>156</v>
      </c>
    </row>
    <row r="157" spans="1:7" ht="78.75" x14ac:dyDescent="0.25">
      <c r="A157" s="126" t="s">
        <v>363</v>
      </c>
      <c r="B157" s="211">
        <v>14</v>
      </c>
      <c r="C157" s="212" t="s">
        <v>245</v>
      </c>
      <c r="D157" s="211" t="s">
        <v>364</v>
      </c>
      <c r="E157" s="211">
        <v>0</v>
      </c>
      <c r="F157" s="207">
        <v>156</v>
      </c>
      <c r="G157" s="207">
        <f>G158</f>
        <v>156</v>
      </c>
    </row>
    <row r="158" spans="1:7" x14ac:dyDescent="0.25">
      <c r="A158" s="126" t="s">
        <v>366</v>
      </c>
      <c r="B158" s="211">
        <v>14</v>
      </c>
      <c r="C158" s="212" t="s">
        <v>245</v>
      </c>
      <c r="D158" s="211" t="s">
        <v>364</v>
      </c>
      <c r="E158" s="211">
        <v>540</v>
      </c>
      <c r="F158" s="213">
        <v>156</v>
      </c>
      <c r="G158" s="207">
        <v>156</v>
      </c>
    </row>
    <row r="159" spans="1:7" x14ac:dyDescent="0.25">
      <c r="A159" s="205" t="s">
        <v>383</v>
      </c>
      <c r="B159" s="209" t="s">
        <v>185</v>
      </c>
      <c r="C159" s="209" t="s">
        <v>185</v>
      </c>
      <c r="D159" s="209" t="s">
        <v>384</v>
      </c>
      <c r="E159" s="209" t="s">
        <v>187</v>
      </c>
      <c r="F159" s="210">
        <v>38.5</v>
      </c>
      <c r="G159" s="210">
        <v>79.8</v>
      </c>
    </row>
  </sheetData>
  <mergeCells count="2">
    <mergeCell ref="D1:G1"/>
    <mergeCell ref="A2:G2"/>
  </mergeCells>
  <pageMargins left="0.23611111111111099" right="3.9583333333333297E-2" top="0.55138888888888904" bottom="0.55138888888888904" header="0.511811023622047" footer="0.511811023622047"/>
  <pageSetup paperSize="9" scale="53" firstPageNumber="223" fitToHeight="0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X144"/>
  <sheetViews>
    <sheetView view="pageBreakPreview" zoomScaleNormal="75" workbookViewId="0">
      <selection activeCell="G137" sqref="G137"/>
    </sheetView>
  </sheetViews>
  <sheetFormatPr defaultColWidth="8.85546875" defaultRowHeight="15" outlineLevelRow="1" x14ac:dyDescent="0.25"/>
  <cols>
    <col min="1" max="1" width="72.140625" style="17" customWidth="1"/>
    <col min="2" max="2" width="9.5703125" style="17" customWidth="1"/>
    <col min="3" max="3" width="10.5703125" style="17" customWidth="1"/>
    <col min="4" max="4" width="11.140625" style="17" customWidth="1"/>
    <col min="5" max="5" width="24.7109375" style="17" customWidth="1"/>
    <col min="6" max="6" width="15.140625" style="17" customWidth="1"/>
    <col min="7" max="7" width="18.85546875" style="214" customWidth="1"/>
    <col min="8" max="8" width="17.5703125" style="17" customWidth="1"/>
    <col min="9" max="9" width="12" style="17" customWidth="1"/>
    <col min="10" max="10" width="11.42578125" style="17" customWidth="1"/>
    <col min="257" max="257" width="72.140625" style="17" customWidth="1"/>
    <col min="258" max="258" width="9.5703125" style="17" customWidth="1"/>
    <col min="259" max="259" width="10.5703125" style="17" customWidth="1"/>
    <col min="260" max="260" width="11.140625" style="17" customWidth="1"/>
    <col min="261" max="261" width="24.7109375" style="17" customWidth="1"/>
    <col min="262" max="262" width="15.140625" style="17" customWidth="1"/>
    <col min="263" max="263" width="18.85546875" style="17" customWidth="1"/>
    <col min="264" max="264" width="17.5703125" style="17" customWidth="1"/>
    <col min="265" max="265" width="12" style="17" customWidth="1"/>
    <col min="266" max="266" width="11.42578125" style="17" customWidth="1"/>
    <col min="513" max="513" width="72.140625" style="17" customWidth="1"/>
    <col min="514" max="514" width="9.5703125" style="17" customWidth="1"/>
    <col min="515" max="515" width="10.5703125" style="17" customWidth="1"/>
    <col min="516" max="516" width="11.140625" style="17" customWidth="1"/>
    <col min="517" max="517" width="24.7109375" style="17" customWidth="1"/>
    <col min="518" max="518" width="15.140625" style="17" customWidth="1"/>
    <col min="519" max="519" width="18.85546875" style="17" customWidth="1"/>
    <col min="520" max="520" width="17.5703125" style="17" customWidth="1"/>
    <col min="521" max="521" width="12" style="17" customWidth="1"/>
    <col min="522" max="522" width="11.42578125" style="17" customWidth="1"/>
    <col min="769" max="769" width="72.140625" style="17" customWidth="1"/>
    <col min="770" max="770" width="9.5703125" style="17" customWidth="1"/>
    <col min="771" max="771" width="10.5703125" style="17" customWidth="1"/>
    <col min="772" max="772" width="11.140625" style="17" customWidth="1"/>
    <col min="773" max="773" width="24.7109375" style="17" customWidth="1"/>
    <col min="774" max="774" width="15.140625" style="17" customWidth="1"/>
    <col min="775" max="775" width="18.85546875" style="17" customWidth="1"/>
    <col min="776" max="776" width="17.5703125" style="17" customWidth="1"/>
    <col min="777" max="777" width="12" style="17" customWidth="1"/>
    <col min="778" max="778" width="11.42578125" style="17" customWidth="1"/>
  </cols>
  <sheetData>
    <row r="1" spans="1:10" ht="107.25" customHeight="1" x14ac:dyDescent="0.25">
      <c r="A1" s="82"/>
      <c r="B1" s="215"/>
      <c r="C1" s="216"/>
      <c r="D1" s="216"/>
      <c r="E1" s="566" t="s">
        <v>558</v>
      </c>
      <c r="F1" s="566"/>
      <c r="G1" s="566"/>
      <c r="H1" s="84"/>
      <c r="I1" s="85"/>
      <c r="J1" s="84"/>
    </row>
    <row r="2" spans="1:10" ht="69" customHeight="1" x14ac:dyDescent="0.25">
      <c r="A2" s="564" t="s">
        <v>568</v>
      </c>
      <c r="B2" s="564"/>
      <c r="C2" s="564"/>
      <c r="D2" s="564"/>
      <c r="E2" s="564"/>
      <c r="F2" s="564"/>
      <c r="G2" s="564"/>
      <c r="H2" s="84"/>
      <c r="I2" s="84"/>
      <c r="J2" s="84"/>
    </row>
    <row r="3" spans="1:10" ht="15.6" customHeight="1" x14ac:dyDescent="0.25">
      <c r="A3" s="86"/>
      <c r="B3" s="217"/>
      <c r="C3" s="218"/>
      <c r="D3" s="218"/>
      <c r="E3" s="218"/>
      <c r="F3" s="218"/>
      <c r="G3" s="219" t="s">
        <v>175</v>
      </c>
      <c r="H3" s="84"/>
      <c r="I3" s="84"/>
      <c r="J3" s="84"/>
    </row>
    <row r="4" spans="1:10" ht="57.75" customHeight="1" x14ac:dyDescent="0.25">
      <c r="A4" s="89" t="s">
        <v>176</v>
      </c>
      <c r="B4" s="220" t="s">
        <v>385</v>
      </c>
      <c r="C4" s="220" t="s">
        <v>177</v>
      </c>
      <c r="D4" s="220" t="s">
        <v>178</v>
      </c>
      <c r="E4" s="220" t="s">
        <v>179</v>
      </c>
      <c r="F4" s="220" t="s">
        <v>180</v>
      </c>
      <c r="G4" s="221" t="s">
        <v>367</v>
      </c>
      <c r="H4" s="84"/>
      <c r="I4" s="84"/>
      <c r="J4" s="84"/>
    </row>
    <row r="5" spans="1:10" ht="20.25" hidden="1" customHeight="1" outlineLevel="1" x14ac:dyDescent="0.3">
      <c r="A5" s="91"/>
      <c r="B5" s="222"/>
      <c r="C5" s="223"/>
      <c r="D5" s="223"/>
      <c r="E5" s="223"/>
      <c r="F5" s="223"/>
      <c r="G5" s="224"/>
      <c r="H5" s="84"/>
      <c r="I5" s="84"/>
      <c r="J5" s="84"/>
    </row>
    <row r="6" spans="1:10" s="98" customFormat="1" ht="39.6" customHeight="1" collapsed="1" x14ac:dyDescent="0.25">
      <c r="A6" s="94" t="s">
        <v>161</v>
      </c>
      <c r="B6" s="225">
        <v>530</v>
      </c>
      <c r="C6" s="118" t="s">
        <v>185</v>
      </c>
      <c r="D6" s="118" t="s">
        <v>185</v>
      </c>
      <c r="E6" s="118" t="s">
        <v>186</v>
      </c>
      <c r="F6" s="118" t="s">
        <v>187</v>
      </c>
      <c r="G6" s="226">
        <f>G7+G41+G50+G53+G58+G73+G103+G131</f>
        <v>3062.2</v>
      </c>
      <c r="H6" s="97"/>
      <c r="I6" s="97"/>
      <c r="J6" s="97"/>
    </row>
    <row r="7" spans="1:10" ht="23.25" customHeight="1" x14ac:dyDescent="0.25">
      <c r="A7" s="99" t="s">
        <v>183</v>
      </c>
      <c r="B7" s="153">
        <v>530</v>
      </c>
      <c r="C7" s="118" t="s">
        <v>184</v>
      </c>
      <c r="D7" s="118" t="s">
        <v>185</v>
      </c>
      <c r="E7" s="118" t="s">
        <v>186</v>
      </c>
      <c r="F7" s="118" t="s">
        <v>187</v>
      </c>
      <c r="G7" s="227">
        <f>G8+G15+G35</f>
        <v>1101.3</v>
      </c>
      <c r="H7" s="102"/>
      <c r="I7" s="102"/>
      <c r="J7" s="102"/>
    </row>
    <row r="8" spans="1:10" ht="31.5" x14ac:dyDescent="0.25">
      <c r="A8" s="150" t="s">
        <v>188</v>
      </c>
      <c r="B8" s="153">
        <v>530</v>
      </c>
      <c r="C8" s="118" t="s">
        <v>184</v>
      </c>
      <c r="D8" s="118" t="s">
        <v>189</v>
      </c>
      <c r="E8" s="118" t="s">
        <v>186</v>
      </c>
      <c r="F8" s="118" t="s">
        <v>187</v>
      </c>
      <c r="G8" s="188">
        <f>G9</f>
        <v>455.7</v>
      </c>
      <c r="H8" s="84"/>
      <c r="I8" s="84"/>
      <c r="J8" s="84"/>
    </row>
    <row r="9" spans="1:10" ht="31.5" x14ac:dyDescent="0.25">
      <c r="A9" s="147" t="s">
        <v>190</v>
      </c>
      <c r="B9" s="144">
        <v>530</v>
      </c>
      <c r="C9" s="122" t="s">
        <v>184</v>
      </c>
      <c r="D9" s="122" t="s">
        <v>189</v>
      </c>
      <c r="E9" s="228" t="s">
        <v>191</v>
      </c>
      <c r="F9" s="122" t="s">
        <v>187</v>
      </c>
      <c r="G9" s="178">
        <f>G10</f>
        <v>455.7</v>
      </c>
      <c r="H9" s="84"/>
      <c r="I9" s="84"/>
      <c r="J9" s="84"/>
    </row>
    <row r="10" spans="1:10" ht="17.25" customHeight="1" x14ac:dyDescent="0.25">
      <c r="A10" s="147" t="s">
        <v>192</v>
      </c>
      <c r="B10" s="144">
        <v>530</v>
      </c>
      <c r="C10" s="122" t="s">
        <v>184</v>
      </c>
      <c r="D10" s="122" t="s">
        <v>189</v>
      </c>
      <c r="E10" s="228" t="s">
        <v>193</v>
      </c>
      <c r="F10" s="122" t="s">
        <v>187</v>
      </c>
      <c r="G10" s="178">
        <f>G11</f>
        <v>455.7</v>
      </c>
      <c r="H10" s="84"/>
      <c r="I10" s="84"/>
      <c r="J10" s="84"/>
    </row>
    <row r="11" spans="1:10" ht="31.5" x14ac:dyDescent="0.25">
      <c r="A11" s="179" t="s">
        <v>194</v>
      </c>
      <c r="B11" s="144">
        <v>530</v>
      </c>
      <c r="C11" s="122" t="s">
        <v>184</v>
      </c>
      <c r="D11" s="122" t="s">
        <v>189</v>
      </c>
      <c r="E11" s="228" t="s">
        <v>195</v>
      </c>
      <c r="F11" s="122" t="s">
        <v>187</v>
      </c>
      <c r="G11" s="178">
        <f>G13+G14</f>
        <v>455.7</v>
      </c>
      <c r="H11" s="84"/>
      <c r="I11" s="84"/>
      <c r="J11" s="84"/>
    </row>
    <row r="12" spans="1:10" ht="31.5" x14ac:dyDescent="0.25">
      <c r="A12" s="179" t="s">
        <v>196</v>
      </c>
      <c r="B12" s="144">
        <v>530</v>
      </c>
      <c r="C12" s="229" t="s">
        <v>184</v>
      </c>
      <c r="D12" s="229" t="s">
        <v>189</v>
      </c>
      <c r="E12" s="230" t="s">
        <v>195</v>
      </c>
      <c r="F12" s="122" t="s">
        <v>197</v>
      </c>
      <c r="G12" s="178">
        <f>G13+G14</f>
        <v>455.7</v>
      </c>
      <c r="H12" s="84"/>
      <c r="I12" s="84"/>
      <c r="J12" s="84"/>
    </row>
    <row r="13" spans="1:10" ht="31.5" x14ac:dyDescent="0.25">
      <c r="A13" s="179" t="s">
        <v>198</v>
      </c>
      <c r="B13" s="144">
        <v>530</v>
      </c>
      <c r="C13" s="122" t="s">
        <v>184</v>
      </c>
      <c r="D13" s="122" t="s">
        <v>189</v>
      </c>
      <c r="E13" s="228" t="s">
        <v>195</v>
      </c>
      <c r="F13" s="149">
        <v>121</v>
      </c>
      <c r="G13" s="231">
        <f>прил.6!F13</f>
        <v>350</v>
      </c>
      <c r="H13" s="84"/>
      <c r="I13" s="84"/>
      <c r="J13" s="84"/>
    </row>
    <row r="14" spans="1:10" ht="49.5" customHeight="1" x14ac:dyDescent="0.25">
      <c r="A14" s="179" t="s">
        <v>199</v>
      </c>
      <c r="B14" s="144">
        <v>530</v>
      </c>
      <c r="C14" s="122" t="s">
        <v>184</v>
      </c>
      <c r="D14" s="122" t="s">
        <v>189</v>
      </c>
      <c r="E14" s="228" t="s">
        <v>195</v>
      </c>
      <c r="F14" s="149">
        <v>129</v>
      </c>
      <c r="G14" s="178">
        <f>прил.6!F14</f>
        <v>105.7</v>
      </c>
      <c r="H14" s="84"/>
      <c r="I14" s="84"/>
      <c r="J14" s="84"/>
    </row>
    <row r="15" spans="1:10" ht="58.5" customHeight="1" x14ac:dyDescent="0.25">
      <c r="A15" s="150" t="s">
        <v>200</v>
      </c>
      <c r="B15" s="153">
        <v>530</v>
      </c>
      <c r="C15" s="118" t="s">
        <v>184</v>
      </c>
      <c r="D15" s="118" t="s">
        <v>201</v>
      </c>
      <c r="E15" s="232" t="s">
        <v>186</v>
      </c>
      <c r="F15" s="118" t="s">
        <v>187</v>
      </c>
      <c r="G15" s="188">
        <f>G16</f>
        <v>615</v>
      </c>
      <c r="H15" s="84"/>
      <c r="I15" s="84"/>
      <c r="J15" s="84"/>
    </row>
    <row r="16" spans="1:10" ht="31.5" x14ac:dyDescent="0.25">
      <c r="A16" s="147" t="s">
        <v>202</v>
      </c>
      <c r="B16" s="144">
        <v>530</v>
      </c>
      <c r="C16" s="122" t="s">
        <v>184</v>
      </c>
      <c r="D16" s="122" t="s">
        <v>201</v>
      </c>
      <c r="E16" s="228" t="s">
        <v>191</v>
      </c>
      <c r="F16" s="122" t="s">
        <v>187</v>
      </c>
      <c r="G16" s="178">
        <f>G17</f>
        <v>615</v>
      </c>
      <c r="H16" s="84"/>
      <c r="I16" s="84"/>
      <c r="J16" s="84"/>
    </row>
    <row r="17" spans="1:7" ht="22.5" customHeight="1" x14ac:dyDescent="0.25">
      <c r="A17" s="147" t="s">
        <v>203</v>
      </c>
      <c r="B17" s="144">
        <v>530</v>
      </c>
      <c r="C17" s="122" t="s">
        <v>184</v>
      </c>
      <c r="D17" s="122" t="s">
        <v>201</v>
      </c>
      <c r="E17" s="228" t="s">
        <v>204</v>
      </c>
      <c r="F17" s="122" t="s">
        <v>187</v>
      </c>
      <c r="G17" s="178">
        <f>G18+G22</f>
        <v>615</v>
      </c>
    </row>
    <row r="18" spans="1:7" ht="37.5" customHeight="1" x14ac:dyDescent="0.25">
      <c r="A18" s="147" t="s">
        <v>205</v>
      </c>
      <c r="B18" s="144">
        <v>530</v>
      </c>
      <c r="C18" s="122" t="s">
        <v>184</v>
      </c>
      <c r="D18" s="122" t="s">
        <v>201</v>
      </c>
      <c r="E18" s="228" t="s">
        <v>206</v>
      </c>
      <c r="F18" s="122" t="s">
        <v>187</v>
      </c>
      <c r="G18" s="178">
        <f>G19</f>
        <v>428.7</v>
      </c>
    </row>
    <row r="19" spans="1:7" ht="33.75" customHeight="1" x14ac:dyDescent="0.25">
      <c r="A19" s="147" t="s">
        <v>196</v>
      </c>
      <c r="B19" s="144">
        <v>530</v>
      </c>
      <c r="C19" s="122" t="s">
        <v>184</v>
      </c>
      <c r="D19" s="122" t="s">
        <v>201</v>
      </c>
      <c r="E19" s="228" t="s">
        <v>206</v>
      </c>
      <c r="F19" s="122" t="s">
        <v>197</v>
      </c>
      <c r="G19" s="178">
        <f>G20+G21</f>
        <v>428.7</v>
      </c>
    </row>
    <row r="20" spans="1:7" ht="45.75" customHeight="1" x14ac:dyDescent="0.25">
      <c r="A20" s="109" t="s">
        <v>198</v>
      </c>
      <c r="B20" s="144">
        <v>530</v>
      </c>
      <c r="C20" s="122" t="s">
        <v>184</v>
      </c>
      <c r="D20" s="122" t="s">
        <v>201</v>
      </c>
      <c r="E20" s="228" t="s">
        <v>206</v>
      </c>
      <c r="F20" s="148">
        <v>121</v>
      </c>
      <c r="G20" s="178">
        <f>прил.6!F20</f>
        <v>326.7</v>
      </c>
    </row>
    <row r="21" spans="1:7" ht="47.25" x14ac:dyDescent="0.25">
      <c r="A21" s="109" t="s">
        <v>199</v>
      </c>
      <c r="B21" s="144">
        <v>530</v>
      </c>
      <c r="C21" s="122" t="s">
        <v>184</v>
      </c>
      <c r="D21" s="122" t="s">
        <v>201</v>
      </c>
      <c r="E21" s="228" t="s">
        <v>208</v>
      </c>
      <c r="F21" s="148">
        <v>129</v>
      </c>
      <c r="G21" s="178">
        <f>прил.6!F21</f>
        <v>102</v>
      </c>
    </row>
    <row r="22" spans="1:7" ht="31.5" x14ac:dyDescent="0.25">
      <c r="A22" s="184" t="s">
        <v>207</v>
      </c>
      <c r="B22" s="144">
        <v>530</v>
      </c>
      <c r="C22" s="122" t="s">
        <v>184</v>
      </c>
      <c r="D22" s="122" t="s">
        <v>201</v>
      </c>
      <c r="E22" s="228" t="s">
        <v>208</v>
      </c>
      <c r="F22" s="148" t="s">
        <v>187</v>
      </c>
      <c r="G22" s="178">
        <f>G23+G24+G25</f>
        <v>186.3</v>
      </c>
    </row>
    <row r="23" spans="1:7" ht="31.5" x14ac:dyDescent="0.25">
      <c r="A23" s="147" t="s">
        <v>209</v>
      </c>
      <c r="B23" s="144">
        <v>530</v>
      </c>
      <c r="C23" s="122" t="s">
        <v>184</v>
      </c>
      <c r="D23" s="122" t="s">
        <v>201</v>
      </c>
      <c r="E23" s="228" t="s">
        <v>208</v>
      </c>
      <c r="F23" s="148">
        <v>244</v>
      </c>
      <c r="G23" s="178">
        <f>прил.6!F23</f>
        <v>184.8</v>
      </c>
    </row>
    <row r="24" spans="1:7" ht="31.5" x14ac:dyDescent="0.25">
      <c r="A24" s="185" t="s">
        <v>210</v>
      </c>
      <c r="B24" s="144">
        <v>530</v>
      </c>
      <c r="C24" s="122" t="s">
        <v>184</v>
      </c>
      <c r="D24" s="122" t="s">
        <v>201</v>
      </c>
      <c r="E24" s="228" t="s">
        <v>208</v>
      </c>
      <c r="F24" s="148">
        <v>851</v>
      </c>
      <c r="G24" s="178">
        <f>прил.6!F24</f>
        <v>1.5</v>
      </c>
    </row>
    <row r="25" spans="1:7" ht="31.5" hidden="1" customHeight="1" x14ac:dyDescent="0.25">
      <c r="A25" s="185" t="s">
        <v>211</v>
      </c>
      <c r="B25" s="144">
        <v>530</v>
      </c>
      <c r="C25" s="122" t="s">
        <v>184</v>
      </c>
      <c r="D25" s="122" t="s">
        <v>201</v>
      </c>
      <c r="E25" s="228" t="s">
        <v>208</v>
      </c>
      <c r="F25" s="148">
        <v>852</v>
      </c>
      <c r="G25" s="178">
        <f>прил.6!F25</f>
        <v>0</v>
      </c>
    </row>
    <row r="26" spans="1:7" s="121" customFormat="1" ht="32.1" hidden="1" customHeight="1" x14ac:dyDescent="0.25">
      <c r="A26" s="186" t="s">
        <v>212</v>
      </c>
      <c r="B26" s="153">
        <v>530</v>
      </c>
      <c r="C26" s="233" t="s">
        <v>184</v>
      </c>
      <c r="D26" s="233" t="s">
        <v>213</v>
      </c>
      <c r="E26" s="152" t="s">
        <v>214</v>
      </c>
      <c r="F26" s="118" t="s">
        <v>187</v>
      </c>
      <c r="G26" s="188">
        <f>G27</f>
        <v>0</v>
      </c>
    </row>
    <row r="27" spans="1:7" ht="29.85" hidden="1" customHeight="1" x14ac:dyDescent="0.25">
      <c r="A27" s="185" t="s">
        <v>215</v>
      </c>
      <c r="B27" s="144">
        <v>530</v>
      </c>
      <c r="C27" s="229" t="s">
        <v>184</v>
      </c>
      <c r="D27" s="229" t="s">
        <v>213</v>
      </c>
      <c r="E27" s="149" t="s">
        <v>216</v>
      </c>
      <c r="F27" s="122" t="s">
        <v>187</v>
      </c>
      <c r="G27" s="178">
        <f>G28</f>
        <v>0</v>
      </c>
    </row>
    <row r="28" spans="1:7" ht="30.6" hidden="1" customHeight="1" x14ac:dyDescent="0.25">
      <c r="A28" s="185" t="s">
        <v>217</v>
      </c>
      <c r="B28" s="144">
        <v>530</v>
      </c>
      <c r="C28" s="122" t="s">
        <v>184</v>
      </c>
      <c r="D28" s="122" t="s">
        <v>213</v>
      </c>
      <c r="E28" s="149" t="s">
        <v>216</v>
      </c>
      <c r="F28" s="149">
        <v>244</v>
      </c>
      <c r="G28" s="178">
        <v>0</v>
      </c>
    </row>
    <row r="29" spans="1:7" ht="58.5" hidden="1" customHeight="1" x14ac:dyDescent="0.25">
      <c r="A29" s="99" t="s">
        <v>218</v>
      </c>
      <c r="B29" s="144">
        <v>530</v>
      </c>
      <c r="C29" s="122" t="s">
        <v>184</v>
      </c>
      <c r="D29" s="122" t="s">
        <v>219</v>
      </c>
      <c r="E29" s="152" t="s">
        <v>186</v>
      </c>
      <c r="F29" s="118" t="s">
        <v>187</v>
      </c>
      <c r="G29" s="227">
        <f>G30</f>
        <v>0</v>
      </c>
    </row>
    <row r="30" spans="1:7" ht="115.5" hidden="1" customHeight="1" x14ac:dyDescent="0.25">
      <c r="A30" s="125" t="s">
        <v>220</v>
      </c>
      <c r="B30" s="144">
        <v>530</v>
      </c>
      <c r="C30" s="118" t="s">
        <v>184</v>
      </c>
      <c r="D30" s="118" t="s">
        <v>219</v>
      </c>
      <c r="E30" s="152" t="s">
        <v>221</v>
      </c>
      <c r="F30" s="118" t="s">
        <v>222</v>
      </c>
      <c r="G30" s="227">
        <f>G31</f>
        <v>0</v>
      </c>
    </row>
    <row r="31" spans="1:7" ht="43.35" hidden="1" customHeight="1" x14ac:dyDescent="0.25">
      <c r="A31" s="126" t="s">
        <v>223</v>
      </c>
      <c r="B31" s="144">
        <v>530</v>
      </c>
      <c r="C31" s="122" t="s">
        <v>184</v>
      </c>
      <c r="D31" s="122" t="s">
        <v>219</v>
      </c>
      <c r="E31" s="149" t="s">
        <v>224</v>
      </c>
      <c r="F31" s="122" t="s">
        <v>222</v>
      </c>
      <c r="G31" s="234">
        <f>G32</f>
        <v>0</v>
      </c>
    </row>
    <row r="32" spans="1:7" ht="63.75" hidden="1" customHeight="1" x14ac:dyDescent="0.25">
      <c r="A32" s="128" t="s">
        <v>225</v>
      </c>
      <c r="B32" s="144">
        <v>530</v>
      </c>
      <c r="C32" s="122" t="s">
        <v>184</v>
      </c>
      <c r="D32" s="122" t="s">
        <v>219</v>
      </c>
      <c r="E32" s="149" t="s">
        <v>226</v>
      </c>
      <c r="F32" s="122" t="s">
        <v>187</v>
      </c>
      <c r="G32" s="234">
        <v>0</v>
      </c>
    </row>
    <row r="33" spans="1:8" ht="31.5" hidden="1" x14ac:dyDescent="0.25">
      <c r="A33" s="128" t="s">
        <v>227</v>
      </c>
      <c r="B33" s="144">
        <v>530</v>
      </c>
      <c r="C33" s="122" t="s">
        <v>184</v>
      </c>
      <c r="D33" s="122" t="s">
        <v>219</v>
      </c>
      <c r="E33" s="149" t="s">
        <v>228</v>
      </c>
      <c r="F33" s="122" t="s">
        <v>187</v>
      </c>
      <c r="G33" s="234">
        <f>G34</f>
        <v>0</v>
      </c>
      <c r="H33" s="84"/>
    </row>
    <row r="34" spans="1:8" ht="31.5" hidden="1" x14ac:dyDescent="0.25">
      <c r="A34" s="128" t="s">
        <v>229</v>
      </c>
      <c r="B34" s="144">
        <v>530</v>
      </c>
      <c r="C34" s="122" t="s">
        <v>184</v>
      </c>
      <c r="D34" s="122" t="s">
        <v>219</v>
      </c>
      <c r="E34" s="149" t="s">
        <v>228</v>
      </c>
      <c r="F34" s="122" t="s">
        <v>230</v>
      </c>
      <c r="G34" s="234">
        <v>0</v>
      </c>
      <c r="H34" s="84"/>
    </row>
    <row r="35" spans="1:8" ht="15.75" x14ac:dyDescent="0.25">
      <c r="A35" s="99" t="s">
        <v>231</v>
      </c>
      <c r="B35" s="144">
        <v>530</v>
      </c>
      <c r="C35" s="100" t="s">
        <v>184</v>
      </c>
      <c r="D35" s="100" t="s">
        <v>232</v>
      </c>
      <c r="E35" s="129"/>
      <c r="F35" s="106"/>
      <c r="G35" s="235">
        <f>G36</f>
        <v>30.6</v>
      </c>
      <c r="H35" s="84"/>
    </row>
    <row r="36" spans="1:8" ht="15.75" x14ac:dyDescent="0.25">
      <c r="A36" s="128" t="s">
        <v>233</v>
      </c>
      <c r="B36" s="144">
        <v>530</v>
      </c>
      <c r="C36" s="106" t="s">
        <v>184</v>
      </c>
      <c r="D36" s="106" t="s">
        <v>232</v>
      </c>
      <c r="E36" s="130">
        <v>9900000000</v>
      </c>
      <c r="F36" s="100"/>
      <c r="G36" s="236">
        <f>G37</f>
        <v>30.6</v>
      </c>
      <c r="H36" s="84"/>
    </row>
    <row r="37" spans="1:8" ht="31.5" x14ac:dyDescent="0.25">
      <c r="A37" s="128" t="s">
        <v>234</v>
      </c>
      <c r="B37" s="144">
        <v>530</v>
      </c>
      <c r="C37" s="106" t="s">
        <v>184</v>
      </c>
      <c r="D37" s="106" t="s">
        <v>232</v>
      </c>
      <c r="E37" s="129" t="s">
        <v>235</v>
      </c>
      <c r="F37" s="106"/>
      <c r="G37" s="236">
        <f>G38</f>
        <v>30.6</v>
      </c>
      <c r="H37" s="84"/>
    </row>
    <row r="38" spans="1:8" ht="31.5" x14ac:dyDescent="0.25">
      <c r="A38" s="128" t="s">
        <v>236</v>
      </c>
      <c r="B38" s="144">
        <v>530</v>
      </c>
      <c r="C38" s="106" t="s">
        <v>184</v>
      </c>
      <c r="D38" s="106" t="s">
        <v>232</v>
      </c>
      <c r="E38" s="129" t="s">
        <v>237</v>
      </c>
      <c r="F38" s="106"/>
      <c r="G38" s="236">
        <f>G39</f>
        <v>30.6</v>
      </c>
      <c r="H38" s="84"/>
    </row>
    <row r="39" spans="1:8" ht="15.75" x14ac:dyDescent="0.25">
      <c r="A39" s="128" t="s">
        <v>238</v>
      </c>
      <c r="B39" s="144">
        <v>530</v>
      </c>
      <c r="C39" s="106" t="s">
        <v>184</v>
      </c>
      <c r="D39" s="106" t="s">
        <v>232</v>
      </c>
      <c r="E39" s="129" t="s">
        <v>237</v>
      </c>
      <c r="F39" s="106" t="s">
        <v>239</v>
      </c>
      <c r="G39" s="236">
        <f>G40</f>
        <v>30.6</v>
      </c>
      <c r="H39" s="84"/>
    </row>
    <row r="40" spans="1:8" ht="15.75" x14ac:dyDescent="0.25">
      <c r="A40" s="128" t="s">
        <v>240</v>
      </c>
      <c r="B40" s="144">
        <v>530</v>
      </c>
      <c r="C40" s="106" t="s">
        <v>184</v>
      </c>
      <c r="D40" s="106" t="s">
        <v>232</v>
      </c>
      <c r="E40" s="129" t="s">
        <v>237</v>
      </c>
      <c r="F40" s="106" t="s">
        <v>241</v>
      </c>
      <c r="G40" s="236">
        <f>прил.6!F40</f>
        <v>30.6</v>
      </c>
      <c r="H40" s="84"/>
    </row>
    <row r="41" spans="1:8" ht="28.5" customHeight="1" x14ac:dyDescent="0.25">
      <c r="A41" s="103" t="s">
        <v>242</v>
      </c>
      <c r="B41" s="153">
        <v>530</v>
      </c>
      <c r="C41" s="118" t="s">
        <v>189</v>
      </c>
      <c r="D41" s="118" t="s">
        <v>185</v>
      </c>
      <c r="E41" s="119" t="s">
        <v>243</v>
      </c>
      <c r="F41" s="145" t="s">
        <v>187</v>
      </c>
      <c r="G41" s="206">
        <f>G42</f>
        <v>138.6</v>
      </c>
      <c r="H41" s="84"/>
    </row>
    <row r="42" spans="1:8" ht="28.5" customHeight="1" x14ac:dyDescent="0.25">
      <c r="A42" s="105" t="s">
        <v>244</v>
      </c>
      <c r="B42" s="144">
        <v>530</v>
      </c>
      <c r="C42" s="122" t="s">
        <v>189</v>
      </c>
      <c r="D42" s="122" t="s">
        <v>245</v>
      </c>
      <c r="E42" s="123" t="s">
        <v>186</v>
      </c>
      <c r="F42" s="143" t="s">
        <v>187</v>
      </c>
      <c r="G42" s="199">
        <f>G43</f>
        <v>138.6</v>
      </c>
      <c r="H42" s="84"/>
    </row>
    <row r="43" spans="1:8" ht="27" customHeight="1" x14ac:dyDescent="0.25">
      <c r="A43" s="105" t="s">
        <v>246</v>
      </c>
      <c r="B43" s="144">
        <v>530</v>
      </c>
      <c r="C43" s="122" t="s">
        <v>189</v>
      </c>
      <c r="D43" s="122" t="s">
        <v>245</v>
      </c>
      <c r="E43" s="123" t="s">
        <v>247</v>
      </c>
      <c r="F43" s="143" t="s">
        <v>187</v>
      </c>
      <c r="G43" s="199">
        <f>G44</f>
        <v>138.6</v>
      </c>
      <c r="H43" s="84"/>
    </row>
    <row r="44" spans="1:8" ht="37.5" customHeight="1" x14ac:dyDescent="0.25">
      <c r="A44" s="105" t="s">
        <v>248</v>
      </c>
      <c r="B44" s="144">
        <v>530</v>
      </c>
      <c r="C44" s="122" t="s">
        <v>189</v>
      </c>
      <c r="D44" s="122" t="s">
        <v>245</v>
      </c>
      <c r="E44" s="123" t="s">
        <v>249</v>
      </c>
      <c r="F44" s="143" t="s">
        <v>187</v>
      </c>
      <c r="G44" s="199">
        <f>G45</f>
        <v>138.6</v>
      </c>
      <c r="H44" s="84"/>
    </row>
    <row r="45" spans="1:8" ht="45" customHeight="1" x14ac:dyDescent="0.25">
      <c r="A45" s="105" t="s">
        <v>250</v>
      </c>
      <c r="B45" s="144">
        <v>530</v>
      </c>
      <c r="C45" s="122" t="s">
        <v>189</v>
      </c>
      <c r="D45" s="122" t="s">
        <v>245</v>
      </c>
      <c r="E45" s="123" t="s">
        <v>251</v>
      </c>
      <c r="F45" s="143" t="s">
        <v>187</v>
      </c>
      <c r="G45" s="199">
        <f>G46+G49</f>
        <v>138.6</v>
      </c>
      <c r="H45" s="84"/>
    </row>
    <row r="46" spans="1:8" ht="45" customHeight="1" x14ac:dyDescent="0.25">
      <c r="A46" s="147" t="s">
        <v>196</v>
      </c>
      <c r="B46" s="144">
        <v>530</v>
      </c>
      <c r="C46" s="122" t="s">
        <v>189</v>
      </c>
      <c r="D46" s="122" t="s">
        <v>245</v>
      </c>
      <c r="E46" s="123" t="s">
        <v>251</v>
      </c>
      <c r="F46" s="143" t="s">
        <v>197</v>
      </c>
      <c r="G46" s="199">
        <f>G47+G48</f>
        <v>123.7</v>
      </c>
      <c r="H46" s="84"/>
    </row>
    <row r="47" spans="1:8" ht="42" customHeight="1" x14ac:dyDescent="0.25">
      <c r="A47" s="105" t="s">
        <v>252</v>
      </c>
      <c r="B47" s="144">
        <v>530</v>
      </c>
      <c r="C47" s="122" t="s">
        <v>189</v>
      </c>
      <c r="D47" s="122" t="s">
        <v>245</v>
      </c>
      <c r="E47" s="123" t="s">
        <v>251</v>
      </c>
      <c r="F47" s="123">
        <v>121</v>
      </c>
      <c r="G47" s="199">
        <f>прил.6!F47</f>
        <v>95</v>
      </c>
      <c r="H47" s="84"/>
    </row>
    <row r="48" spans="1:8" ht="61.5" customHeight="1" x14ac:dyDescent="0.25">
      <c r="A48" s="105" t="s">
        <v>199</v>
      </c>
      <c r="B48" s="144">
        <v>530</v>
      </c>
      <c r="C48" s="122" t="s">
        <v>189</v>
      </c>
      <c r="D48" s="122" t="s">
        <v>245</v>
      </c>
      <c r="E48" s="123" t="s">
        <v>251</v>
      </c>
      <c r="F48" s="123">
        <v>129</v>
      </c>
      <c r="G48" s="199">
        <f>прил.6!F48</f>
        <v>28.7</v>
      </c>
      <c r="H48" s="84"/>
    </row>
    <row r="49" spans="1:8" ht="44.25" customHeight="1" x14ac:dyDescent="0.25">
      <c r="A49" s="105" t="s">
        <v>209</v>
      </c>
      <c r="B49" s="144">
        <v>530</v>
      </c>
      <c r="C49" s="122" t="s">
        <v>189</v>
      </c>
      <c r="D49" s="122" t="s">
        <v>245</v>
      </c>
      <c r="E49" s="123" t="s">
        <v>251</v>
      </c>
      <c r="F49" s="123">
        <v>244</v>
      </c>
      <c r="G49" s="199">
        <f>прил.6!F49</f>
        <v>14.9</v>
      </c>
      <c r="H49" s="84"/>
    </row>
    <row r="50" spans="1:8" ht="44.25" customHeight="1" x14ac:dyDescent="0.25">
      <c r="A50" s="125" t="s">
        <v>253</v>
      </c>
      <c r="B50" s="153">
        <v>530</v>
      </c>
      <c r="C50" s="118" t="s">
        <v>245</v>
      </c>
      <c r="D50" s="118" t="s">
        <v>254</v>
      </c>
      <c r="E50" s="119">
        <v>9990071000</v>
      </c>
      <c r="F50" s="119">
        <v>0</v>
      </c>
      <c r="G50" s="206">
        <f>G51</f>
        <v>10</v>
      </c>
      <c r="H50" s="84"/>
    </row>
    <row r="51" spans="1:8" ht="44.25" customHeight="1" x14ac:dyDescent="0.25">
      <c r="A51" s="105" t="s">
        <v>255</v>
      </c>
      <c r="B51" s="144">
        <v>530</v>
      </c>
      <c r="C51" s="122" t="s">
        <v>245</v>
      </c>
      <c r="D51" s="122" t="s">
        <v>254</v>
      </c>
      <c r="E51" s="123">
        <v>9990071000</v>
      </c>
      <c r="F51" s="123">
        <v>244</v>
      </c>
      <c r="G51" s="199">
        <f>G52</f>
        <v>10</v>
      </c>
      <c r="H51" s="84"/>
    </row>
    <row r="52" spans="1:8" ht="44.25" customHeight="1" x14ac:dyDescent="0.25">
      <c r="A52" s="105" t="s">
        <v>256</v>
      </c>
      <c r="B52" s="144">
        <v>530</v>
      </c>
      <c r="C52" s="122" t="s">
        <v>245</v>
      </c>
      <c r="D52" s="122" t="s">
        <v>254</v>
      </c>
      <c r="E52" s="123">
        <v>9990071000</v>
      </c>
      <c r="F52" s="123">
        <v>244</v>
      </c>
      <c r="G52" s="199">
        <f>прил.6!F52</f>
        <v>10</v>
      </c>
      <c r="H52" s="84"/>
    </row>
    <row r="53" spans="1:8" ht="78.75" x14ac:dyDescent="0.25">
      <c r="A53" s="237" t="s">
        <v>257</v>
      </c>
      <c r="B53" s="95">
        <v>530</v>
      </c>
      <c r="C53" s="100" t="s">
        <v>245</v>
      </c>
      <c r="D53" s="100" t="s">
        <v>258</v>
      </c>
      <c r="E53" s="135" t="s">
        <v>259</v>
      </c>
      <c r="F53" s="136" t="s">
        <v>187</v>
      </c>
      <c r="G53" s="193">
        <f>G54</f>
        <v>5</v>
      </c>
      <c r="H53" s="84"/>
    </row>
    <row r="54" spans="1:8" ht="78.75" x14ac:dyDescent="0.25">
      <c r="A54" s="137" t="s">
        <v>260</v>
      </c>
      <c r="B54" s="238">
        <v>530</v>
      </c>
      <c r="C54" s="122" t="s">
        <v>245</v>
      </c>
      <c r="D54" s="122" t="s">
        <v>258</v>
      </c>
      <c r="E54" s="140" t="s">
        <v>261</v>
      </c>
      <c r="F54" s="141" t="s">
        <v>187</v>
      </c>
      <c r="G54" s="199">
        <f>G55</f>
        <v>5</v>
      </c>
      <c r="H54" s="84"/>
    </row>
    <row r="55" spans="1:8" ht="44.25" customHeight="1" x14ac:dyDescent="0.25">
      <c r="A55" s="137" t="s">
        <v>262</v>
      </c>
      <c r="B55" s="238">
        <v>530</v>
      </c>
      <c r="C55" s="122" t="s">
        <v>245</v>
      </c>
      <c r="D55" s="122" t="s">
        <v>258</v>
      </c>
      <c r="E55" s="140" t="s">
        <v>263</v>
      </c>
      <c r="F55" s="141" t="s">
        <v>187</v>
      </c>
      <c r="G55" s="199">
        <f>G56</f>
        <v>5</v>
      </c>
      <c r="H55" s="84"/>
    </row>
    <row r="56" spans="1:8" ht="44.25" customHeight="1" x14ac:dyDescent="0.25">
      <c r="A56" s="137" t="s">
        <v>264</v>
      </c>
      <c r="B56" s="238">
        <v>530</v>
      </c>
      <c r="C56" s="122" t="s">
        <v>245</v>
      </c>
      <c r="D56" s="122" t="s">
        <v>258</v>
      </c>
      <c r="E56" s="140" t="s">
        <v>263</v>
      </c>
      <c r="F56" s="141" t="s">
        <v>265</v>
      </c>
      <c r="G56" s="199">
        <f>G57</f>
        <v>5</v>
      </c>
      <c r="H56" s="84"/>
    </row>
    <row r="57" spans="1:8" ht="44.25" customHeight="1" x14ac:dyDescent="0.25">
      <c r="A57" s="137" t="s">
        <v>266</v>
      </c>
      <c r="B57" s="238">
        <v>530</v>
      </c>
      <c r="C57" s="122" t="s">
        <v>245</v>
      </c>
      <c r="D57" s="122" t="s">
        <v>258</v>
      </c>
      <c r="E57" s="140" t="s">
        <v>263</v>
      </c>
      <c r="F57" s="141" t="s">
        <v>267</v>
      </c>
      <c r="G57" s="199">
        <f>прил.6!F57</f>
        <v>5</v>
      </c>
      <c r="H57" s="84"/>
    </row>
    <row r="58" spans="1:8" ht="30.75" customHeight="1" x14ac:dyDescent="0.25">
      <c r="A58" s="202" t="s">
        <v>268</v>
      </c>
      <c r="B58" s="153">
        <v>530</v>
      </c>
      <c r="C58" s="118" t="s">
        <v>201</v>
      </c>
      <c r="D58" s="118" t="s">
        <v>185</v>
      </c>
      <c r="E58" s="119" t="s">
        <v>186</v>
      </c>
      <c r="F58" s="118" t="s">
        <v>187</v>
      </c>
      <c r="G58" s="227">
        <f>G59+G69</f>
        <v>170</v>
      </c>
      <c r="H58" s="197"/>
    </row>
    <row r="59" spans="1:8" ht="28.5" customHeight="1" x14ac:dyDescent="0.25">
      <c r="A59" s="99" t="s">
        <v>269</v>
      </c>
      <c r="B59" s="153">
        <v>530</v>
      </c>
      <c r="C59" s="118" t="s">
        <v>201</v>
      </c>
      <c r="D59" s="118" t="s">
        <v>254</v>
      </c>
      <c r="E59" s="118" t="s">
        <v>186</v>
      </c>
      <c r="F59" s="118" t="s">
        <v>187</v>
      </c>
      <c r="G59" s="227">
        <f>G60</f>
        <v>100</v>
      </c>
      <c r="H59" s="201"/>
    </row>
    <row r="60" spans="1:8" ht="51" customHeight="1" x14ac:dyDescent="0.25">
      <c r="A60" s="128" t="s">
        <v>270</v>
      </c>
      <c r="B60" s="144">
        <v>530</v>
      </c>
      <c r="C60" s="122" t="s">
        <v>201</v>
      </c>
      <c r="D60" s="122" t="s">
        <v>254</v>
      </c>
      <c r="E60" s="122" t="s">
        <v>271</v>
      </c>
      <c r="F60" s="122" t="s">
        <v>187</v>
      </c>
      <c r="G60" s="234">
        <f>G61</f>
        <v>100</v>
      </c>
    </row>
    <row r="61" spans="1:8" ht="57.75" customHeight="1" x14ac:dyDescent="0.25">
      <c r="A61" s="147" t="s">
        <v>272</v>
      </c>
      <c r="B61" s="144">
        <v>530</v>
      </c>
      <c r="C61" s="148" t="s">
        <v>201</v>
      </c>
      <c r="D61" s="148" t="s">
        <v>254</v>
      </c>
      <c r="E61" s="149" t="s">
        <v>273</v>
      </c>
      <c r="F61" s="148" t="s">
        <v>187</v>
      </c>
      <c r="G61" s="178">
        <f>G67</f>
        <v>100</v>
      </c>
    </row>
    <row r="62" spans="1:8" ht="39.75" hidden="1" customHeight="1" x14ac:dyDescent="0.25">
      <c r="A62" s="147" t="s">
        <v>274</v>
      </c>
      <c r="B62" s="144">
        <v>530</v>
      </c>
      <c r="C62" s="148" t="s">
        <v>201</v>
      </c>
      <c r="D62" s="148" t="s">
        <v>254</v>
      </c>
      <c r="E62" s="149" t="s">
        <v>275</v>
      </c>
      <c r="F62" s="148" t="s">
        <v>187</v>
      </c>
      <c r="G62" s="178">
        <f>G63</f>
        <v>0</v>
      </c>
    </row>
    <row r="63" spans="1:8" ht="31.5" hidden="1" x14ac:dyDescent="0.25">
      <c r="A63" s="147" t="s">
        <v>276</v>
      </c>
      <c r="B63" s="144">
        <v>530</v>
      </c>
      <c r="C63" s="148" t="s">
        <v>201</v>
      </c>
      <c r="D63" s="148" t="s">
        <v>254</v>
      </c>
      <c r="E63" s="149" t="s">
        <v>277</v>
      </c>
      <c r="F63" s="148" t="s">
        <v>187</v>
      </c>
      <c r="G63" s="178">
        <f>G64</f>
        <v>0</v>
      </c>
    </row>
    <row r="64" spans="1:8" ht="41.25" hidden="1" customHeight="1" x14ac:dyDescent="0.25">
      <c r="A64" s="147" t="s">
        <v>256</v>
      </c>
      <c r="B64" s="144">
        <v>530</v>
      </c>
      <c r="C64" s="148" t="s">
        <v>201</v>
      </c>
      <c r="D64" s="148" t="s">
        <v>254</v>
      </c>
      <c r="E64" s="149" t="s">
        <v>277</v>
      </c>
      <c r="F64" s="149">
        <v>244</v>
      </c>
      <c r="G64" s="178">
        <v>0</v>
      </c>
    </row>
    <row r="65" spans="1:9" ht="40.5" hidden="1" customHeight="1" x14ac:dyDescent="0.25">
      <c r="A65" s="147" t="s">
        <v>278</v>
      </c>
      <c r="B65" s="144">
        <v>530</v>
      </c>
      <c r="C65" s="148" t="s">
        <v>201</v>
      </c>
      <c r="D65" s="148" t="s">
        <v>254</v>
      </c>
      <c r="E65" s="149" t="s">
        <v>279</v>
      </c>
      <c r="F65" s="148" t="s">
        <v>187</v>
      </c>
      <c r="G65" s="178">
        <f>G66</f>
        <v>0</v>
      </c>
    </row>
    <row r="66" spans="1:9" ht="39" hidden="1" customHeight="1" x14ac:dyDescent="0.25">
      <c r="A66" s="147" t="s">
        <v>256</v>
      </c>
      <c r="B66" s="144">
        <v>530</v>
      </c>
      <c r="C66" s="148" t="s">
        <v>201</v>
      </c>
      <c r="D66" s="148" t="s">
        <v>254</v>
      </c>
      <c r="E66" s="149" t="s">
        <v>279</v>
      </c>
      <c r="F66" s="149">
        <v>244</v>
      </c>
      <c r="G66" s="178">
        <v>0</v>
      </c>
    </row>
    <row r="67" spans="1:9" ht="27" customHeight="1" x14ac:dyDescent="0.25">
      <c r="A67" s="105" t="s">
        <v>280</v>
      </c>
      <c r="B67" s="144">
        <v>530</v>
      </c>
      <c r="C67" s="148" t="s">
        <v>201</v>
      </c>
      <c r="D67" s="148" t="s">
        <v>254</v>
      </c>
      <c r="E67" s="144" t="s">
        <v>281</v>
      </c>
      <c r="F67" s="148" t="s">
        <v>187</v>
      </c>
      <c r="G67" s="178">
        <f>G68</f>
        <v>100</v>
      </c>
    </row>
    <row r="68" spans="1:9" ht="37.5" customHeight="1" x14ac:dyDescent="0.25">
      <c r="A68" s="147" t="s">
        <v>256</v>
      </c>
      <c r="B68" s="144">
        <v>530</v>
      </c>
      <c r="C68" s="148" t="s">
        <v>201</v>
      </c>
      <c r="D68" s="148" t="s">
        <v>254</v>
      </c>
      <c r="E68" s="149" t="s">
        <v>281</v>
      </c>
      <c r="F68" s="148" t="s">
        <v>230</v>
      </c>
      <c r="G68" s="178">
        <f>прил.6!F68</f>
        <v>100</v>
      </c>
    </row>
    <row r="69" spans="1:9" ht="37.5" customHeight="1" x14ac:dyDescent="0.25">
      <c r="A69" s="147" t="s">
        <v>282</v>
      </c>
      <c r="B69" s="144">
        <v>530</v>
      </c>
      <c r="C69" s="148" t="s">
        <v>201</v>
      </c>
      <c r="D69" s="148" t="s">
        <v>283</v>
      </c>
      <c r="E69" s="149" t="s">
        <v>186</v>
      </c>
      <c r="F69" s="148" t="s">
        <v>187</v>
      </c>
      <c r="G69" s="178">
        <f>G70</f>
        <v>70</v>
      </c>
    </row>
    <row r="70" spans="1:9" ht="15.75" x14ac:dyDescent="0.25">
      <c r="A70" s="105" t="s">
        <v>284</v>
      </c>
      <c r="B70" s="144">
        <v>530</v>
      </c>
      <c r="C70" s="148" t="s">
        <v>201</v>
      </c>
      <c r="D70" s="148">
        <v>12</v>
      </c>
      <c r="E70" s="149" t="s">
        <v>214</v>
      </c>
      <c r="F70" s="148" t="s">
        <v>187</v>
      </c>
      <c r="G70" s="178">
        <f>G71</f>
        <v>70</v>
      </c>
    </row>
    <row r="71" spans="1:9" ht="21" customHeight="1" x14ac:dyDescent="0.25">
      <c r="A71" s="147" t="s">
        <v>285</v>
      </c>
      <c r="B71" s="144">
        <v>530</v>
      </c>
      <c r="C71" s="148" t="s">
        <v>201</v>
      </c>
      <c r="D71" s="148">
        <v>12</v>
      </c>
      <c r="E71" s="144" t="s">
        <v>286</v>
      </c>
      <c r="F71" s="148" t="s">
        <v>187</v>
      </c>
      <c r="G71" s="178">
        <f>прил.6!F72</f>
        <v>70</v>
      </c>
    </row>
    <row r="72" spans="1:9" ht="60.75" customHeight="1" x14ac:dyDescent="0.25">
      <c r="A72" s="147" t="s">
        <v>256</v>
      </c>
      <c r="B72" s="144">
        <v>530</v>
      </c>
      <c r="C72" s="148" t="s">
        <v>201</v>
      </c>
      <c r="D72" s="148">
        <v>12</v>
      </c>
      <c r="E72" s="149" t="s">
        <v>287</v>
      </c>
      <c r="F72" s="149">
        <v>244</v>
      </c>
      <c r="G72" s="178">
        <v>0</v>
      </c>
    </row>
    <row r="73" spans="1:9" ht="27" customHeight="1" x14ac:dyDescent="0.25">
      <c r="A73" s="150" t="s">
        <v>288</v>
      </c>
      <c r="B73" s="153">
        <v>530</v>
      </c>
      <c r="C73" s="151" t="s">
        <v>289</v>
      </c>
      <c r="D73" s="151" t="s">
        <v>185</v>
      </c>
      <c r="E73" s="152" t="s">
        <v>186</v>
      </c>
      <c r="F73" s="151" t="s">
        <v>187</v>
      </c>
      <c r="G73" s="188">
        <f>G74+G81</f>
        <v>745.7</v>
      </c>
    </row>
    <row r="74" spans="1:9" ht="28.5" customHeight="1" x14ac:dyDescent="0.25">
      <c r="A74" s="150" t="s">
        <v>290</v>
      </c>
      <c r="B74" s="153">
        <v>530</v>
      </c>
      <c r="C74" s="151" t="s">
        <v>289</v>
      </c>
      <c r="D74" s="151" t="s">
        <v>189</v>
      </c>
      <c r="E74" s="152" t="s">
        <v>186</v>
      </c>
      <c r="F74" s="151" t="s">
        <v>187</v>
      </c>
      <c r="G74" s="188">
        <f>G75</f>
        <v>644</v>
      </c>
    </row>
    <row r="75" spans="1:9" ht="47.25" x14ac:dyDescent="0.25">
      <c r="A75" s="128" t="s">
        <v>291</v>
      </c>
      <c r="B75" s="144">
        <v>530</v>
      </c>
      <c r="C75" s="122" t="s">
        <v>289</v>
      </c>
      <c r="D75" s="122" t="s">
        <v>189</v>
      </c>
      <c r="E75" s="122" t="s">
        <v>292</v>
      </c>
      <c r="F75" s="122" t="s">
        <v>187</v>
      </c>
      <c r="G75" s="234">
        <f>G76</f>
        <v>644</v>
      </c>
    </row>
    <row r="76" spans="1:9" ht="63" x14ac:dyDescent="0.25">
      <c r="A76" s="147" t="s">
        <v>293</v>
      </c>
      <c r="B76" s="144">
        <v>530</v>
      </c>
      <c r="C76" s="148" t="s">
        <v>289</v>
      </c>
      <c r="D76" s="148" t="s">
        <v>189</v>
      </c>
      <c r="E76" s="149" t="s">
        <v>294</v>
      </c>
      <c r="F76" s="148" t="s">
        <v>187</v>
      </c>
      <c r="G76" s="178">
        <f>G77</f>
        <v>644</v>
      </c>
      <c r="H76" s="84"/>
      <c r="I76" s="84"/>
    </row>
    <row r="77" spans="1:9" ht="63" x14ac:dyDescent="0.25">
      <c r="A77" s="147" t="s">
        <v>295</v>
      </c>
      <c r="B77" s="144">
        <v>530</v>
      </c>
      <c r="C77" s="148" t="s">
        <v>289</v>
      </c>
      <c r="D77" s="148" t="s">
        <v>189</v>
      </c>
      <c r="E77" s="149" t="s">
        <v>296</v>
      </c>
      <c r="F77" s="148" t="s">
        <v>187</v>
      </c>
      <c r="G77" s="178">
        <f>G78</f>
        <v>644</v>
      </c>
      <c r="H77" s="84"/>
      <c r="I77" s="84"/>
    </row>
    <row r="78" spans="1:9" ht="47.25" x14ac:dyDescent="0.25">
      <c r="A78" s="147" t="s">
        <v>297</v>
      </c>
      <c r="B78" s="144">
        <v>530</v>
      </c>
      <c r="C78" s="148" t="s">
        <v>289</v>
      </c>
      <c r="D78" s="148" t="s">
        <v>189</v>
      </c>
      <c r="E78" s="149" t="s">
        <v>298</v>
      </c>
      <c r="F78" s="148" t="s">
        <v>187</v>
      </c>
      <c r="G78" s="178">
        <f>G79+G80</f>
        <v>644</v>
      </c>
      <c r="H78" s="84"/>
      <c r="I78" s="84"/>
    </row>
    <row r="79" spans="1:9" ht="31.5" x14ac:dyDescent="0.25">
      <c r="A79" s="147" t="s">
        <v>256</v>
      </c>
      <c r="B79" s="144">
        <v>530</v>
      </c>
      <c r="C79" s="148" t="s">
        <v>289</v>
      </c>
      <c r="D79" s="148" t="s">
        <v>189</v>
      </c>
      <c r="E79" s="149" t="s">
        <v>298</v>
      </c>
      <c r="F79" s="149">
        <v>244</v>
      </c>
      <c r="G79" s="178">
        <f>прил.6!F74</f>
        <v>644</v>
      </c>
      <c r="H79" s="84"/>
      <c r="I79" s="84"/>
    </row>
    <row r="80" spans="1:9" ht="59.25" hidden="1" customHeight="1" x14ac:dyDescent="0.25">
      <c r="A80" s="147" t="s">
        <v>299</v>
      </c>
      <c r="B80" s="144">
        <v>530</v>
      </c>
      <c r="C80" s="148" t="s">
        <v>289</v>
      </c>
      <c r="D80" s="148" t="s">
        <v>189</v>
      </c>
      <c r="E80" s="149" t="s">
        <v>298</v>
      </c>
      <c r="F80" s="149">
        <v>810</v>
      </c>
      <c r="G80" s="178"/>
      <c r="H80" s="84"/>
      <c r="I80" s="84"/>
    </row>
    <row r="81" spans="1:9" ht="20.25" customHeight="1" x14ac:dyDescent="0.25">
      <c r="A81" s="150" t="s">
        <v>300</v>
      </c>
      <c r="B81" s="144">
        <v>530</v>
      </c>
      <c r="C81" s="151" t="s">
        <v>289</v>
      </c>
      <c r="D81" s="151" t="s">
        <v>245</v>
      </c>
      <c r="E81" s="152" t="s">
        <v>186</v>
      </c>
      <c r="F81" s="151" t="s">
        <v>187</v>
      </c>
      <c r="G81" s="188">
        <f>G82</f>
        <v>101.7</v>
      </c>
      <c r="H81" s="84"/>
      <c r="I81" s="84"/>
    </row>
    <row r="82" spans="1:9" ht="75" customHeight="1" x14ac:dyDescent="0.25">
      <c r="A82" s="126" t="s">
        <v>301</v>
      </c>
      <c r="B82" s="144">
        <v>530</v>
      </c>
      <c r="C82" s="122" t="s">
        <v>289</v>
      </c>
      <c r="D82" s="122" t="s">
        <v>245</v>
      </c>
      <c r="E82" s="122" t="s">
        <v>292</v>
      </c>
      <c r="F82" s="122" t="s">
        <v>187</v>
      </c>
      <c r="G82" s="234">
        <f>G83+G87+G91</f>
        <v>101.7</v>
      </c>
      <c r="H82" s="84"/>
      <c r="I82" s="84"/>
    </row>
    <row r="83" spans="1:9" ht="47.25" x14ac:dyDescent="0.25">
      <c r="A83" s="147" t="s">
        <v>302</v>
      </c>
      <c r="B83" s="144">
        <v>530</v>
      </c>
      <c r="C83" s="148" t="s">
        <v>289</v>
      </c>
      <c r="D83" s="148" t="s">
        <v>245</v>
      </c>
      <c r="E83" s="149" t="s">
        <v>303</v>
      </c>
      <c r="F83" s="148" t="s">
        <v>187</v>
      </c>
      <c r="G83" s="178">
        <f>G84</f>
        <v>101.7</v>
      </c>
      <c r="H83" s="84"/>
      <c r="I83" s="84"/>
    </row>
    <row r="84" spans="1:9" ht="31.5" x14ac:dyDescent="0.25">
      <c r="A84" s="147" t="s">
        <v>304</v>
      </c>
      <c r="B84" s="144">
        <v>530</v>
      </c>
      <c r="C84" s="148" t="s">
        <v>289</v>
      </c>
      <c r="D84" s="148" t="s">
        <v>245</v>
      </c>
      <c r="E84" s="149" t="s">
        <v>305</v>
      </c>
      <c r="F84" s="148" t="s">
        <v>187</v>
      </c>
      <c r="G84" s="178">
        <f>G85</f>
        <v>101.7</v>
      </c>
      <c r="H84" s="84"/>
      <c r="I84" s="84"/>
    </row>
    <row r="85" spans="1:9" ht="31.5" x14ac:dyDescent="0.25">
      <c r="A85" s="147" t="s">
        <v>306</v>
      </c>
      <c r="B85" s="144">
        <v>530</v>
      </c>
      <c r="C85" s="148" t="s">
        <v>289</v>
      </c>
      <c r="D85" s="148" t="s">
        <v>245</v>
      </c>
      <c r="E85" s="149" t="s">
        <v>307</v>
      </c>
      <c r="F85" s="148" t="s">
        <v>187</v>
      </c>
      <c r="G85" s="178">
        <f>G86</f>
        <v>101.7</v>
      </c>
      <c r="H85" s="84"/>
      <c r="I85" s="84"/>
    </row>
    <row r="86" spans="1:9" ht="34.5" customHeight="1" x14ac:dyDescent="0.25">
      <c r="A86" s="147" t="s">
        <v>256</v>
      </c>
      <c r="B86" s="144">
        <v>530</v>
      </c>
      <c r="C86" s="148" t="s">
        <v>289</v>
      </c>
      <c r="D86" s="148" t="s">
        <v>245</v>
      </c>
      <c r="E86" s="149" t="s">
        <v>307</v>
      </c>
      <c r="F86" s="149">
        <v>247</v>
      </c>
      <c r="G86" s="178">
        <f>прил.6!F86</f>
        <v>101.7</v>
      </c>
      <c r="H86" s="84"/>
      <c r="I86" s="84"/>
    </row>
    <row r="87" spans="1:9" ht="31.5" hidden="1" x14ac:dyDescent="0.25">
      <c r="A87" s="147" t="s">
        <v>308</v>
      </c>
      <c r="B87" s="144">
        <v>530</v>
      </c>
      <c r="C87" s="148" t="s">
        <v>289</v>
      </c>
      <c r="D87" s="148" t="s">
        <v>245</v>
      </c>
      <c r="E87" s="149" t="s">
        <v>309</v>
      </c>
      <c r="F87" s="148" t="s">
        <v>187</v>
      </c>
      <c r="G87" s="178">
        <f>G88</f>
        <v>0</v>
      </c>
      <c r="H87" s="84"/>
      <c r="I87" s="84"/>
    </row>
    <row r="88" spans="1:9" ht="31.5" hidden="1" x14ac:dyDescent="0.25">
      <c r="A88" s="147" t="s">
        <v>310</v>
      </c>
      <c r="B88" s="144">
        <v>530</v>
      </c>
      <c r="C88" s="148" t="s">
        <v>289</v>
      </c>
      <c r="D88" s="148" t="s">
        <v>245</v>
      </c>
      <c r="E88" s="149" t="s">
        <v>311</v>
      </c>
      <c r="F88" s="148" t="s">
        <v>187</v>
      </c>
      <c r="G88" s="178">
        <f>G89</f>
        <v>0</v>
      </c>
      <c r="H88" s="84"/>
      <c r="I88" s="84"/>
    </row>
    <row r="89" spans="1:9" ht="15.75" hidden="1" x14ac:dyDescent="0.25">
      <c r="A89" s="147" t="s">
        <v>312</v>
      </c>
      <c r="B89" s="144">
        <v>530</v>
      </c>
      <c r="C89" s="148" t="s">
        <v>289</v>
      </c>
      <c r="D89" s="148" t="s">
        <v>245</v>
      </c>
      <c r="E89" s="149" t="s">
        <v>313</v>
      </c>
      <c r="F89" s="148" t="s">
        <v>187</v>
      </c>
      <c r="G89" s="178">
        <f>G90</f>
        <v>0</v>
      </c>
      <c r="H89" s="84"/>
      <c r="I89" s="84"/>
    </row>
    <row r="90" spans="1:9" ht="31.5" hidden="1" x14ac:dyDescent="0.25">
      <c r="A90" s="147" t="s">
        <v>256</v>
      </c>
      <c r="B90" s="144">
        <v>530</v>
      </c>
      <c r="C90" s="148" t="s">
        <v>289</v>
      </c>
      <c r="D90" s="148" t="s">
        <v>245</v>
      </c>
      <c r="E90" s="149" t="s">
        <v>313</v>
      </c>
      <c r="F90" s="149">
        <v>244</v>
      </c>
      <c r="G90" s="178"/>
      <c r="H90" s="84"/>
      <c r="I90" s="84"/>
    </row>
    <row r="91" spans="1:9" ht="31.5" x14ac:dyDescent="0.25">
      <c r="A91" s="147" t="s">
        <v>314</v>
      </c>
      <c r="B91" s="144">
        <v>530</v>
      </c>
      <c r="C91" s="148" t="s">
        <v>289</v>
      </c>
      <c r="D91" s="148" t="s">
        <v>245</v>
      </c>
      <c r="E91" s="149" t="s">
        <v>315</v>
      </c>
      <c r="F91" s="148" t="s">
        <v>187</v>
      </c>
      <c r="G91" s="178">
        <f>G92</f>
        <v>0</v>
      </c>
      <c r="H91" s="84"/>
      <c r="I91" s="102"/>
    </row>
    <row r="92" spans="1:9" ht="47.25" x14ac:dyDescent="0.25">
      <c r="A92" s="147" t="s">
        <v>316</v>
      </c>
      <c r="B92" s="144">
        <v>530</v>
      </c>
      <c r="C92" s="148" t="s">
        <v>289</v>
      </c>
      <c r="D92" s="148" t="s">
        <v>245</v>
      </c>
      <c r="E92" s="149" t="s">
        <v>317</v>
      </c>
      <c r="F92" s="148" t="s">
        <v>187</v>
      </c>
      <c r="G92" s="178">
        <f>G95+G97+G99+G101</f>
        <v>0</v>
      </c>
    </row>
    <row r="93" spans="1:9" ht="24" hidden="1" customHeight="1" x14ac:dyDescent="0.25">
      <c r="A93" s="147" t="s">
        <v>318</v>
      </c>
      <c r="B93" s="144">
        <v>530</v>
      </c>
      <c r="C93" s="148" t="s">
        <v>289</v>
      </c>
      <c r="D93" s="148" t="s">
        <v>245</v>
      </c>
      <c r="E93" s="149" t="s">
        <v>319</v>
      </c>
      <c r="F93" s="148" t="s">
        <v>187</v>
      </c>
      <c r="G93" s="178"/>
    </row>
    <row r="94" spans="1:9" ht="42" hidden="1" customHeight="1" x14ac:dyDescent="0.25">
      <c r="A94" s="147" t="s">
        <v>256</v>
      </c>
      <c r="B94" s="144">
        <v>530</v>
      </c>
      <c r="C94" s="148" t="s">
        <v>289</v>
      </c>
      <c r="D94" s="148" t="s">
        <v>245</v>
      </c>
      <c r="E94" s="149" t="s">
        <v>319</v>
      </c>
      <c r="F94" s="148" t="s">
        <v>230</v>
      </c>
      <c r="G94" s="178"/>
    </row>
    <row r="95" spans="1:9" ht="31.5" customHeight="1" x14ac:dyDescent="0.25">
      <c r="A95" s="147" t="s">
        <v>320</v>
      </c>
      <c r="B95" s="144">
        <v>530</v>
      </c>
      <c r="C95" s="148" t="s">
        <v>289</v>
      </c>
      <c r="D95" s="148" t="s">
        <v>245</v>
      </c>
      <c r="E95" s="149" t="s">
        <v>321</v>
      </c>
      <c r="F95" s="148" t="s">
        <v>187</v>
      </c>
      <c r="G95" s="178">
        <f>G96</f>
        <v>0</v>
      </c>
    </row>
    <row r="96" spans="1:9" ht="39.75" customHeight="1" x14ac:dyDescent="0.25">
      <c r="A96" s="147" t="s">
        <v>256</v>
      </c>
      <c r="B96" s="144">
        <v>530</v>
      </c>
      <c r="C96" s="148" t="s">
        <v>289</v>
      </c>
      <c r="D96" s="148" t="s">
        <v>245</v>
      </c>
      <c r="E96" s="149" t="s">
        <v>321</v>
      </c>
      <c r="F96" s="149">
        <v>244</v>
      </c>
      <c r="G96" s="178">
        <f>прил.6!F96</f>
        <v>0</v>
      </c>
    </row>
    <row r="97" spans="1:7" ht="46.5" customHeight="1" x14ac:dyDescent="0.25">
      <c r="A97" s="147" t="s">
        <v>322</v>
      </c>
      <c r="B97" s="144">
        <v>530</v>
      </c>
      <c r="C97" s="148" t="s">
        <v>289</v>
      </c>
      <c r="D97" s="148" t="s">
        <v>245</v>
      </c>
      <c r="E97" s="149" t="s">
        <v>323</v>
      </c>
      <c r="F97" s="148" t="s">
        <v>187</v>
      </c>
      <c r="G97" s="178">
        <f>G98</f>
        <v>0</v>
      </c>
    </row>
    <row r="98" spans="1:7" ht="42" customHeight="1" x14ac:dyDescent="0.25">
      <c r="A98" s="147" t="s">
        <v>256</v>
      </c>
      <c r="B98" s="144">
        <v>530</v>
      </c>
      <c r="C98" s="148" t="s">
        <v>289</v>
      </c>
      <c r="D98" s="148" t="s">
        <v>245</v>
      </c>
      <c r="E98" s="149" t="s">
        <v>323</v>
      </c>
      <c r="F98" s="149">
        <v>244</v>
      </c>
      <c r="G98" s="178">
        <f>прил.6!F97</f>
        <v>0</v>
      </c>
    </row>
    <row r="99" spans="1:7" ht="31.5" x14ac:dyDescent="0.25">
      <c r="A99" s="147" t="s">
        <v>324</v>
      </c>
      <c r="B99" s="144">
        <v>530</v>
      </c>
      <c r="C99" s="148" t="s">
        <v>289</v>
      </c>
      <c r="D99" s="148" t="s">
        <v>245</v>
      </c>
      <c r="E99" s="149" t="s">
        <v>325</v>
      </c>
      <c r="F99" s="148" t="s">
        <v>187</v>
      </c>
      <c r="G99" s="178">
        <f>G100</f>
        <v>0</v>
      </c>
    </row>
    <row r="100" spans="1:7" ht="42.75" customHeight="1" x14ac:dyDescent="0.25">
      <c r="A100" s="147" t="s">
        <v>256</v>
      </c>
      <c r="B100" s="144">
        <v>530</v>
      </c>
      <c r="C100" s="148" t="s">
        <v>289</v>
      </c>
      <c r="D100" s="148" t="s">
        <v>245</v>
      </c>
      <c r="E100" s="149" t="s">
        <v>325</v>
      </c>
      <c r="F100" s="149">
        <v>244</v>
      </c>
      <c r="G100" s="178">
        <f>прил.6!F100</f>
        <v>0</v>
      </c>
    </row>
    <row r="101" spans="1:7" ht="42.75" customHeight="1" x14ac:dyDescent="0.25">
      <c r="A101" s="105" t="s">
        <v>326</v>
      </c>
      <c r="B101" s="17">
        <v>530</v>
      </c>
      <c r="C101" s="143" t="s">
        <v>289</v>
      </c>
      <c r="D101" s="143" t="s">
        <v>245</v>
      </c>
      <c r="E101" s="123" t="s">
        <v>327</v>
      </c>
      <c r="F101" s="143" t="s">
        <v>187</v>
      </c>
      <c r="G101" s="178">
        <f>G102</f>
        <v>0</v>
      </c>
    </row>
    <row r="102" spans="1:7" ht="42.75" customHeight="1" x14ac:dyDescent="0.25">
      <c r="A102" s="105" t="s">
        <v>256</v>
      </c>
      <c r="B102" s="17">
        <v>530</v>
      </c>
      <c r="C102" s="143" t="s">
        <v>289</v>
      </c>
      <c r="D102" s="143" t="s">
        <v>245</v>
      </c>
      <c r="E102" s="123" t="s">
        <v>327</v>
      </c>
      <c r="F102" s="123">
        <v>244</v>
      </c>
      <c r="G102" s="178">
        <f>прил.6!F102</f>
        <v>0</v>
      </c>
    </row>
    <row r="103" spans="1:7" ht="31.5" customHeight="1" x14ac:dyDescent="0.25">
      <c r="A103" s="150" t="s">
        <v>328</v>
      </c>
      <c r="B103" s="153">
        <v>530</v>
      </c>
      <c r="C103" s="151" t="s">
        <v>329</v>
      </c>
      <c r="D103" s="151" t="s">
        <v>185</v>
      </c>
      <c r="E103" s="152" t="s">
        <v>186</v>
      </c>
      <c r="F103" s="151" t="s">
        <v>187</v>
      </c>
      <c r="G103" s="188">
        <f>G104+G110</f>
        <v>735.6</v>
      </c>
    </row>
    <row r="104" spans="1:7" ht="66" customHeight="1" x14ac:dyDescent="0.25">
      <c r="A104" s="128" t="s">
        <v>330</v>
      </c>
      <c r="B104" s="144">
        <v>530</v>
      </c>
      <c r="C104" s="122" t="s">
        <v>329</v>
      </c>
      <c r="D104" s="122" t="s">
        <v>184</v>
      </c>
      <c r="E104" s="122" t="s">
        <v>331</v>
      </c>
      <c r="F104" s="122" t="s">
        <v>187</v>
      </c>
      <c r="G104" s="234">
        <f>G105</f>
        <v>575.5</v>
      </c>
    </row>
    <row r="105" spans="1:7" ht="36.75" customHeight="1" x14ac:dyDescent="0.25">
      <c r="A105" s="147" t="s">
        <v>332</v>
      </c>
      <c r="B105" s="144">
        <v>530</v>
      </c>
      <c r="C105" s="148" t="s">
        <v>329</v>
      </c>
      <c r="D105" s="148" t="s">
        <v>184</v>
      </c>
      <c r="E105" s="149" t="s">
        <v>333</v>
      </c>
      <c r="F105" s="148" t="s">
        <v>187</v>
      </c>
      <c r="G105" s="178">
        <f>G106+G113</f>
        <v>575.5</v>
      </c>
    </row>
    <row r="106" spans="1:7" ht="38.25" customHeight="1" x14ac:dyDescent="0.25">
      <c r="A106" s="147" t="s">
        <v>334</v>
      </c>
      <c r="B106" s="144">
        <v>530</v>
      </c>
      <c r="C106" s="148" t="s">
        <v>329</v>
      </c>
      <c r="D106" s="148" t="s">
        <v>184</v>
      </c>
      <c r="E106" s="149" t="s">
        <v>335</v>
      </c>
      <c r="F106" s="148" t="s">
        <v>187</v>
      </c>
      <c r="G106" s="178">
        <f>G107</f>
        <v>575.5</v>
      </c>
    </row>
    <row r="107" spans="1:7" ht="47.25" x14ac:dyDescent="0.25">
      <c r="A107" s="147" t="s">
        <v>336</v>
      </c>
      <c r="B107" s="144">
        <v>530</v>
      </c>
      <c r="C107" s="148" t="s">
        <v>329</v>
      </c>
      <c r="D107" s="148" t="s">
        <v>184</v>
      </c>
      <c r="E107" s="149" t="s">
        <v>337</v>
      </c>
      <c r="F107" s="148" t="s">
        <v>187</v>
      </c>
      <c r="G107" s="178">
        <f>G109+G112</f>
        <v>575.5</v>
      </c>
    </row>
    <row r="108" spans="1:7" ht="21" customHeight="1" x14ac:dyDescent="0.25">
      <c r="A108" s="147" t="s">
        <v>338</v>
      </c>
      <c r="B108" s="144">
        <v>530</v>
      </c>
      <c r="C108" s="148" t="s">
        <v>329</v>
      </c>
      <c r="D108" s="148" t="s">
        <v>184</v>
      </c>
      <c r="E108" s="149" t="s">
        <v>337</v>
      </c>
      <c r="F108" s="148" t="s">
        <v>339</v>
      </c>
      <c r="G108" s="178">
        <f>G109+G112</f>
        <v>575.5</v>
      </c>
    </row>
    <row r="109" spans="1:7" ht="23.25" customHeight="1" x14ac:dyDescent="0.25">
      <c r="A109" s="147" t="s">
        <v>340</v>
      </c>
      <c r="B109" s="144">
        <v>530</v>
      </c>
      <c r="C109" s="148" t="s">
        <v>329</v>
      </c>
      <c r="D109" s="148" t="s">
        <v>184</v>
      </c>
      <c r="E109" s="149" t="s">
        <v>337</v>
      </c>
      <c r="F109" s="149">
        <v>111</v>
      </c>
      <c r="G109" s="178">
        <f>прил.6!F109</f>
        <v>495.6</v>
      </c>
    </row>
    <row r="110" spans="1:7" ht="47.25" x14ac:dyDescent="0.25">
      <c r="A110" s="105" t="s">
        <v>342</v>
      </c>
      <c r="B110" s="144">
        <v>530</v>
      </c>
      <c r="C110" s="143" t="s">
        <v>329</v>
      </c>
      <c r="D110" s="143" t="s">
        <v>184</v>
      </c>
      <c r="E110" s="123" t="s">
        <v>343</v>
      </c>
      <c r="F110" s="143" t="s">
        <v>187</v>
      </c>
      <c r="G110" s="199">
        <f>G111</f>
        <v>160.1</v>
      </c>
    </row>
    <row r="111" spans="1:7" ht="31.5" x14ac:dyDescent="0.25">
      <c r="A111" s="105" t="s">
        <v>256</v>
      </c>
      <c r="B111" s="144">
        <v>530</v>
      </c>
      <c r="C111" s="143" t="s">
        <v>329</v>
      </c>
      <c r="D111" s="143" t="s">
        <v>184</v>
      </c>
      <c r="E111" s="123" t="s">
        <v>343</v>
      </c>
      <c r="F111" s="123">
        <v>244</v>
      </c>
      <c r="G111" s="199">
        <f>прил.6!F112</f>
        <v>160.1</v>
      </c>
    </row>
    <row r="112" spans="1:7" ht="57" customHeight="1" x14ac:dyDescent="0.25">
      <c r="A112" s="147" t="s">
        <v>341</v>
      </c>
      <c r="B112" s="144">
        <v>530</v>
      </c>
      <c r="C112" s="148" t="s">
        <v>329</v>
      </c>
      <c r="D112" s="148" t="s">
        <v>184</v>
      </c>
      <c r="E112" s="149" t="s">
        <v>337</v>
      </c>
      <c r="F112" s="149">
        <v>119</v>
      </c>
      <c r="G112" s="178">
        <f>прил.6!F110</f>
        <v>79.900000000000006</v>
      </c>
    </row>
    <row r="113" spans="1:7" ht="55.5" hidden="1" customHeight="1" x14ac:dyDescent="0.25">
      <c r="A113" s="147" t="s">
        <v>356</v>
      </c>
      <c r="B113" s="238">
        <v>530</v>
      </c>
      <c r="C113" s="148" t="s">
        <v>329</v>
      </c>
      <c r="D113" s="148" t="s">
        <v>184</v>
      </c>
      <c r="E113" s="149" t="s">
        <v>357</v>
      </c>
      <c r="F113" s="149">
        <v>0</v>
      </c>
      <c r="G113" s="178">
        <f>G116</f>
        <v>0</v>
      </c>
    </row>
    <row r="114" spans="1:7" ht="36" hidden="1" customHeight="1" x14ac:dyDescent="0.25">
      <c r="A114" s="147" t="s">
        <v>358</v>
      </c>
      <c r="B114" s="238">
        <v>525</v>
      </c>
      <c r="C114" s="148" t="s">
        <v>329</v>
      </c>
      <c r="D114" s="148" t="s">
        <v>184</v>
      </c>
      <c r="E114" s="149" t="s">
        <v>357</v>
      </c>
      <c r="F114" s="149">
        <v>200</v>
      </c>
      <c r="G114" s="178"/>
    </row>
    <row r="115" spans="1:7" ht="38.25" hidden="1" customHeight="1" x14ac:dyDescent="0.25">
      <c r="A115" s="147" t="s">
        <v>359</v>
      </c>
      <c r="B115" s="238">
        <v>525</v>
      </c>
      <c r="C115" s="148" t="s">
        <v>329</v>
      </c>
      <c r="D115" s="148" t="s">
        <v>184</v>
      </c>
      <c r="E115" s="149" t="s">
        <v>357</v>
      </c>
      <c r="F115" s="149">
        <v>240</v>
      </c>
      <c r="G115" s="178"/>
    </row>
    <row r="116" spans="1:7" ht="38.25" hidden="1" customHeight="1" x14ac:dyDescent="0.25">
      <c r="A116" s="147" t="s">
        <v>256</v>
      </c>
      <c r="B116" s="238">
        <v>530</v>
      </c>
      <c r="C116" s="148" t="s">
        <v>329</v>
      </c>
      <c r="D116" s="148" t="s">
        <v>184</v>
      </c>
      <c r="E116" s="149" t="s">
        <v>357</v>
      </c>
      <c r="F116" s="149">
        <v>200</v>
      </c>
      <c r="G116" s="178">
        <f>G117</f>
        <v>0</v>
      </c>
    </row>
    <row r="117" spans="1:7" ht="38.25" hidden="1" customHeight="1" x14ac:dyDescent="0.25">
      <c r="A117" s="147" t="s">
        <v>356</v>
      </c>
      <c r="B117" s="238">
        <v>530</v>
      </c>
      <c r="C117" s="148" t="s">
        <v>329</v>
      </c>
      <c r="D117" s="148" t="s">
        <v>184</v>
      </c>
      <c r="E117" s="149" t="s">
        <v>357</v>
      </c>
      <c r="F117" s="149">
        <v>244</v>
      </c>
      <c r="G117" s="178">
        <f>G130</f>
        <v>0</v>
      </c>
    </row>
    <row r="118" spans="1:7" ht="23.25" hidden="1" customHeight="1" x14ac:dyDescent="0.25">
      <c r="A118" s="147" t="s">
        <v>358</v>
      </c>
      <c r="B118" s="238">
        <v>525</v>
      </c>
      <c r="C118" s="148" t="s">
        <v>329</v>
      </c>
      <c r="D118" s="148" t="s">
        <v>184</v>
      </c>
      <c r="E118" s="149" t="s">
        <v>357</v>
      </c>
      <c r="F118" s="149">
        <v>200</v>
      </c>
      <c r="G118" s="188">
        <f>G119</f>
        <v>0</v>
      </c>
    </row>
    <row r="119" spans="1:7" s="121" customFormat="1" ht="23.45" hidden="1" customHeight="1" x14ac:dyDescent="0.25">
      <c r="A119" s="147" t="s">
        <v>359</v>
      </c>
      <c r="B119" s="238">
        <v>525</v>
      </c>
      <c r="C119" s="148" t="s">
        <v>329</v>
      </c>
      <c r="D119" s="148" t="s">
        <v>184</v>
      </c>
      <c r="E119" s="149" t="s">
        <v>357</v>
      </c>
      <c r="F119" s="149">
        <v>240</v>
      </c>
      <c r="G119" s="188">
        <f>G120</f>
        <v>0</v>
      </c>
    </row>
    <row r="120" spans="1:7" ht="27" hidden="1" customHeight="1" x14ac:dyDescent="0.25">
      <c r="A120" s="147" t="s">
        <v>256</v>
      </c>
      <c r="B120" s="238">
        <v>525</v>
      </c>
      <c r="C120" s="148" t="s">
        <v>329</v>
      </c>
      <c r="D120" s="148" t="s">
        <v>184</v>
      </c>
      <c r="E120" s="149" t="s">
        <v>357</v>
      </c>
      <c r="F120" s="149">
        <v>244</v>
      </c>
      <c r="G120" s="178">
        <f>G121</f>
        <v>0</v>
      </c>
    </row>
    <row r="121" spans="1:7" ht="20.25" hidden="1" customHeight="1" x14ac:dyDescent="0.25">
      <c r="A121" s="147" t="s">
        <v>356</v>
      </c>
      <c r="B121" s="238">
        <v>525</v>
      </c>
      <c r="C121" s="148" t="s">
        <v>329</v>
      </c>
      <c r="D121" s="148" t="s">
        <v>184</v>
      </c>
      <c r="E121" s="149" t="s">
        <v>357</v>
      </c>
      <c r="F121" s="149"/>
      <c r="G121" s="178">
        <f>G122</f>
        <v>0</v>
      </c>
    </row>
    <row r="122" spans="1:7" ht="39.75" hidden="1" customHeight="1" x14ac:dyDescent="0.25">
      <c r="A122" s="147" t="s">
        <v>358</v>
      </c>
      <c r="B122" s="238">
        <v>525</v>
      </c>
      <c r="C122" s="148" t="s">
        <v>329</v>
      </c>
      <c r="D122" s="148" t="s">
        <v>184</v>
      </c>
      <c r="E122" s="149" t="s">
        <v>357</v>
      </c>
      <c r="F122" s="149">
        <v>200</v>
      </c>
      <c r="G122" s="178">
        <f>G123</f>
        <v>0</v>
      </c>
    </row>
    <row r="123" spans="1:7" ht="34.5" hidden="1" customHeight="1" x14ac:dyDescent="0.25">
      <c r="A123" s="147" t="s">
        <v>359</v>
      </c>
      <c r="B123" s="238">
        <v>525</v>
      </c>
      <c r="C123" s="148" t="s">
        <v>329</v>
      </c>
      <c r="D123" s="148" t="s">
        <v>184</v>
      </c>
      <c r="E123" s="149" t="s">
        <v>357</v>
      </c>
      <c r="F123" s="149">
        <v>240</v>
      </c>
      <c r="G123" s="178">
        <f>прил.6!F128</f>
        <v>0</v>
      </c>
    </row>
    <row r="124" spans="1:7" s="121" customFormat="1" ht="34.5" hidden="1" customHeight="1" x14ac:dyDescent="0.25">
      <c r="A124" s="147" t="s">
        <v>256</v>
      </c>
      <c r="B124" s="238">
        <v>525</v>
      </c>
      <c r="C124" s="148" t="s">
        <v>329</v>
      </c>
      <c r="D124" s="148" t="s">
        <v>184</v>
      </c>
      <c r="E124" s="149" t="s">
        <v>357</v>
      </c>
      <c r="F124" s="149">
        <v>244</v>
      </c>
      <c r="G124" s="188">
        <f>G125</f>
        <v>0</v>
      </c>
    </row>
    <row r="125" spans="1:7" ht="34.5" hidden="1" customHeight="1" x14ac:dyDescent="0.25">
      <c r="A125" s="147" t="s">
        <v>356</v>
      </c>
      <c r="B125" s="238">
        <v>525</v>
      </c>
      <c r="C125" s="148" t="s">
        <v>329</v>
      </c>
      <c r="D125" s="148" t="s">
        <v>184</v>
      </c>
      <c r="E125" s="149" t="s">
        <v>357</v>
      </c>
      <c r="F125" s="149"/>
      <c r="G125" s="178">
        <f>G126</f>
        <v>0</v>
      </c>
    </row>
    <row r="126" spans="1:7" ht="34.5" hidden="1" customHeight="1" x14ac:dyDescent="0.25">
      <c r="A126" s="147" t="s">
        <v>358</v>
      </c>
      <c r="B126" s="238">
        <v>525</v>
      </c>
      <c r="C126" s="148" t="s">
        <v>329</v>
      </c>
      <c r="D126" s="148" t="s">
        <v>184</v>
      </c>
      <c r="E126" s="149" t="s">
        <v>357</v>
      </c>
      <c r="F126" s="149">
        <v>200</v>
      </c>
      <c r="G126" s="178">
        <f>G127</f>
        <v>0</v>
      </c>
    </row>
    <row r="127" spans="1:7" ht="34.5" hidden="1" customHeight="1" x14ac:dyDescent="0.25">
      <c r="A127" s="147" t="s">
        <v>359</v>
      </c>
      <c r="B127" s="238">
        <v>525</v>
      </c>
      <c r="C127" s="148" t="s">
        <v>329</v>
      </c>
      <c r="D127" s="148" t="s">
        <v>184</v>
      </c>
      <c r="E127" s="149" t="s">
        <v>357</v>
      </c>
      <c r="F127" s="149">
        <v>240</v>
      </c>
      <c r="G127" s="178">
        <f>G128</f>
        <v>0</v>
      </c>
    </row>
    <row r="128" spans="1:7" ht="34.5" hidden="1" customHeight="1" x14ac:dyDescent="0.25">
      <c r="A128" s="147" t="s">
        <v>256</v>
      </c>
      <c r="B128" s="238">
        <v>525</v>
      </c>
      <c r="C128" s="148" t="s">
        <v>329</v>
      </c>
      <c r="D128" s="148" t="s">
        <v>184</v>
      </c>
      <c r="E128" s="149" t="s">
        <v>357</v>
      </c>
      <c r="F128" s="149">
        <v>244</v>
      </c>
      <c r="G128" s="178">
        <f>G129</f>
        <v>0</v>
      </c>
    </row>
    <row r="129" spans="1:7" ht="34.5" hidden="1" customHeight="1" x14ac:dyDescent="0.25">
      <c r="A129" s="147" t="s">
        <v>356</v>
      </c>
      <c r="B129" s="238">
        <v>525</v>
      </c>
      <c r="C129" s="148" t="s">
        <v>329</v>
      </c>
      <c r="D129" s="148" t="s">
        <v>184</v>
      </c>
      <c r="E129" s="149" t="s">
        <v>357</v>
      </c>
      <c r="F129" s="149"/>
      <c r="G129" s="178"/>
    </row>
    <row r="130" spans="1:7" ht="34.5" hidden="1" customHeight="1" x14ac:dyDescent="0.25">
      <c r="A130" s="147" t="s">
        <v>358</v>
      </c>
      <c r="B130" s="238">
        <v>530</v>
      </c>
      <c r="C130" s="148" t="s">
        <v>329</v>
      </c>
      <c r="D130" s="148" t="s">
        <v>184</v>
      </c>
      <c r="E130" s="149" t="s">
        <v>357</v>
      </c>
      <c r="F130" s="149">
        <v>244</v>
      </c>
      <c r="G130" s="178">
        <v>0</v>
      </c>
    </row>
    <row r="131" spans="1:7" s="121" customFormat="1" ht="66.75" customHeight="1" x14ac:dyDescent="0.25">
      <c r="A131" s="103" t="s">
        <v>360</v>
      </c>
      <c r="B131" s="153">
        <v>530</v>
      </c>
      <c r="C131" s="145" t="s">
        <v>258</v>
      </c>
      <c r="D131" s="151" t="s">
        <v>185</v>
      </c>
      <c r="E131" s="119" t="s">
        <v>186</v>
      </c>
      <c r="F131" s="145" t="s">
        <v>187</v>
      </c>
      <c r="G131" s="188">
        <f>G132</f>
        <v>156</v>
      </c>
    </row>
    <row r="132" spans="1:7" ht="23.25" customHeight="1" x14ac:dyDescent="0.25">
      <c r="A132" s="147" t="s">
        <v>361</v>
      </c>
      <c r="B132" s="144">
        <v>530</v>
      </c>
      <c r="C132" s="148" t="s">
        <v>258</v>
      </c>
      <c r="D132" s="148" t="s">
        <v>185</v>
      </c>
      <c r="E132" s="149" t="s">
        <v>186</v>
      </c>
      <c r="F132" s="148" t="s">
        <v>187</v>
      </c>
      <c r="G132" s="178">
        <f>G133</f>
        <v>156</v>
      </c>
    </row>
    <row r="133" spans="1:7" ht="21.75" customHeight="1" x14ac:dyDescent="0.25">
      <c r="A133" s="105" t="s">
        <v>362</v>
      </c>
      <c r="B133" s="144">
        <v>530</v>
      </c>
      <c r="C133" s="143" t="s">
        <v>258</v>
      </c>
      <c r="D133" s="148" t="s">
        <v>185</v>
      </c>
      <c r="E133" s="123" t="s">
        <v>235</v>
      </c>
      <c r="F133" s="148" t="s">
        <v>187</v>
      </c>
      <c r="G133" s="178">
        <f>G134</f>
        <v>156</v>
      </c>
    </row>
    <row r="134" spans="1:7" ht="23.25" customHeight="1" x14ac:dyDescent="0.25">
      <c r="A134" s="105" t="s">
        <v>284</v>
      </c>
      <c r="B134" s="144">
        <v>530</v>
      </c>
      <c r="C134" s="143" t="s">
        <v>258</v>
      </c>
      <c r="D134" s="148" t="s">
        <v>185</v>
      </c>
      <c r="E134" s="123" t="s">
        <v>214</v>
      </c>
      <c r="F134" s="148" t="s">
        <v>187</v>
      </c>
      <c r="G134" s="178">
        <f>G135+G136</f>
        <v>156</v>
      </c>
    </row>
    <row r="135" spans="1:7" ht="38.25" hidden="1" customHeight="1" x14ac:dyDescent="0.25">
      <c r="A135" s="103" t="s">
        <v>365</v>
      </c>
      <c r="B135" s="153">
        <v>530</v>
      </c>
      <c r="C135" s="145" t="s">
        <v>258</v>
      </c>
      <c r="D135" s="151" t="s">
        <v>185</v>
      </c>
      <c r="E135" s="119" t="s">
        <v>386</v>
      </c>
      <c r="F135" s="151" t="s">
        <v>187</v>
      </c>
      <c r="G135" s="188">
        <v>0</v>
      </c>
    </row>
    <row r="136" spans="1:7" ht="90.75" customHeight="1" x14ac:dyDescent="0.25">
      <c r="A136" s="105" t="s">
        <v>363</v>
      </c>
      <c r="B136" s="144">
        <v>530</v>
      </c>
      <c r="C136" s="143" t="s">
        <v>258</v>
      </c>
      <c r="D136" s="148" t="s">
        <v>245</v>
      </c>
      <c r="E136" s="144" t="s">
        <v>364</v>
      </c>
      <c r="F136" s="148" t="s">
        <v>187</v>
      </c>
      <c r="G136" s="178">
        <f>G137</f>
        <v>156</v>
      </c>
    </row>
    <row r="137" spans="1:7" ht="35.25" customHeight="1" x14ac:dyDescent="0.25">
      <c r="A137" s="105" t="s">
        <v>366</v>
      </c>
      <c r="B137" s="144">
        <v>530</v>
      </c>
      <c r="C137" s="143" t="s">
        <v>258</v>
      </c>
      <c r="D137" s="148" t="s">
        <v>245</v>
      </c>
      <c r="E137" s="123" t="s">
        <v>364</v>
      </c>
      <c r="F137" s="123">
        <v>540</v>
      </c>
      <c r="G137" s="199">
        <f>прил.6!F144</f>
        <v>156</v>
      </c>
    </row>
    <row r="138" spans="1:7" ht="39.75" hidden="1" customHeight="1" x14ac:dyDescent="0.25">
      <c r="A138" s="239" t="s">
        <v>350</v>
      </c>
      <c r="B138" s="240"/>
      <c r="C138" s="241" t="s">
        <v>232</v>
      </c>
      <c r="D138" s="241" t="s">
        <v>185</v>
      </c>
      <c r="E138" s="242" t="s">
        <v>186</v>
      </c>
      <c r="F138" s="241" t="s">
        <v>187</v>
      </c>
      <c r="G138" s="243">
        <f>G140</f>
        <v>0</v>
      </c>
    </row>
    <row r="139" spans="1:7" ht="15.75" hidden="1" x14ac:dyDescent="0.25">
      <c r="A139" s="244" t="s">
        <v>351</v>
      </c>
      <c r="B139" s="245"/>
      <c r="C139" s="246" t="s">
        <v>232</v>
      </c>
      <c r="D139" s="246" t="s">
        <v>184</v>
      </c>
      <c r="E139" s="247" t="s">
        <v>186</v>
      </c>
      <c r="F139" s="246" t="s">
        <v>187</v>
      </c>
      <c r="G139" s="248">
        <f>G140</f>
        <v>0</v>
      </c>
    </row>
    <row r="140" spans="1:7" ht="15.75" hidden="1" x14ac:dyDescent="0.25">
      <c r="A140" s="158" t="s">
        <v>352</v>
      </c>
      <c r="B140" s="249"/>
      <c r="C140" s="159" t="s">
        <v>232</v>
      </c>
      <c r="D140" s="246" t="s">
        <v>184</v>
      </c>
      <c r="E140" s="160" t="s">
        <v>214</v>
      </c>
      <c r="F140" s="246" t="s">
        <v>187</v>
      </c>
      <c r="G140" s="248">
        <f>G141</f>
        <v>0</v>
      </c>
    </row>
    <row r="141" spans="1:7" ht="31.5" hidden="1" x14ac:dyDescent="0.25">
      <c r="A141" s="158" t="s">
        <v>353</v>
      </c>
      <c r="B141" s="249"/>
      <c r="C141" s="159" t="s">
        <v>232</v>
      </c>
      <c r="D141" s="246" t="s">
        <v>184</v>
      </c>
      <c r="E141" s="160" t="s">
        <v>354</v>
      </c>
      <c r="F141" s="246" t="s">
        <v>187</v>
      </c>
      <c r="G141" s="248">
        <f>G142</f>
        <v>0</v>
      </c>
    </row>
    <row r="142" spans="1:7" ht="15.75" hidden="1" x14ac:dyDescent="0.25">
      <c r="A142" s="162" t="s">
        <v>238</v>
      </c>
      <c r="B142" s="162"/>
      <c r="C142" s="163" t="s">
        <v>232</v>
      </c>
      <c r="D142" s="246" t="s">
        <v>184</v>
      </c>
      <c r="E142" s="164" t="s">
        <v>355</v>
      </c>
      <c r="F142" s="246" t="s">
        <v>187</v>
      </c>
      <c r="G142" s="248">
        <f>G143</f>
        <v>0</v>
      </c>
    </row>
    <row r="143" spans="1:7" ht="31.5" hidden="1" x14ac:dyDescent="0.25">
      <c r="A143" s="165" t="s">
        <v>256</v>
      </c>
      <c r="B143" s="165"/>
      <c r="C143" s="163" t="s">
        <v>232</v>
      </c>
      <c r="D143" s="246" t="s">
        <v>184</v>
      </c>
      <c r="E143" s="160" t="s">
        <v>355</v>
      </c>
      <c r="F143" s="160">
        <v>244</v>
      </c>
      <c r="G143" s="250"/>
    </row>
    <row r="144" spans="1:7" ht="15.75" x14ac:dyDescent="0.25">
      <c r="A144" s="166"/>
      <c r="B144" s="251"/>
      <c r="C144" s="84"/>
      <c r="D144" s="84"/>
      <c r="E144" s="84"/>
      <c r="F144" s="84"/>
      <c r="G144" s="252"/>
    </row>
  </sheetData>
  <mergeCells count="2">
    <mergeCell ref="E1:G1"/>
    <mergeCell ref="A2:G2"/>
  </mergeCells>
  <pageMargins left="0.62986111111111098" right="3.9583333333333297E-2" top="0.74791666666666701" bottom="0.74791666666666701" header="0.511811023622047" footer="0.511811023622047"/>
  <pageSetup paperSize="9" scale="52" firstPageNumber="223" fitToHeight="0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8"/>
  <sheetViews>
    <sheetView view="pageBreakPreview" zoomScale="90" zoomScaleNormal="75" zoomScalePageLayoutView="90" workbookViewId="0">
      <selection activeCell="G99" sqref="G99"/>
    </sheetView>
  </sheetViews>
  <sheetFormatPr defaultColWidth="9.140625" defaultRowHeight="15.75" outlineLevelRow="1" x14ac:dyDescent="0.25"/>
  <cols>
    <col min="1" max="1" width="72.140625" style="166" customWidth="1"/>
    <col min="2" max="2" width="9.5703125" style="166" customWidth="1"/>
    <col min="3" max="3" width="8.7109375" style="166" customWidth="1"/>
    <col min="4" max="4" width="8.7109375" style="167" customWidth="1"/>
    <col min="5" max="5" width="19.140625" style="167" customWidth="1"/>
    <col min="6" max="6" width="9" style="167" customWidth="1"/>
    <col min="7" max="7" width="15.42578125" style="253" customWidth="1"/>
    <col min="8" max="8" width="16.7109375" style="253" customWidth="1"/>
    <col min="9" max="9" width="21" style="254" customWidth="1"/>
    <col min="10" max="10" width="17.5703125" style="84" customWidth="1"/>
    <col min="11" max="11" width="12" style="84" customWidth="1"/>
    <col min="12" max="12" width="11.42578125" style="84" customWidth="1"/>
    <col min="13" max="256" width="9.140625" style="84"/>
    <col min="257" max="257" width="72.140625" style="84" customWidth="1"/>
    <col min="258" max="258" width="9.5703125" style="84" customWidth="1"/>
    <col min="259" max="260" width="8.7109375" style="84" customWidth="1"/>
    <col min="261" max="261" width="19.140625" style="84" customWidth="1"/>
    <col min="262" max="262" width="9" style="84" customWidth="1"/>
    <col min="263" max="263" width="15.42578125" style="84" customWidth="1"/>
    <col min="264" max="264" width="16.7109375" style="84" customWidth="1"/>
    <col min="265" max="265" width="21" style="84" customWidth="1"/>
    <col min="266" max="266" width="17.5703125" style="84" customWidth="1"/>
    <col min="267" max="267" width="12" style="84" customWidth="1"/>
    <col min="268" max="268" width="11.42578125" style="84" customWidth="1"/>
    <col min="269" max="512" width="9.140625" style="84"/>
    <col min="513" max="513" width="72.140625" style="84" customWidth="1"/>
    <col min="514" max="514" width="9.5703125" style="84" customWidth="1"/>
    <col min="515" max="516" width="8.7109375" style="84" customWidth="1"/>
    <col min="517" max="517" width="19.140625" style="84" customWidth="1"/>
    <col min="518" max="518" width="9" style="84" customWidth="1"/>
    <col min="519" max="519" width="15.42578125" style="84" customWidth="1"/>
    <col min="520" max="520" width="16.7109375" style="84" customWidth="1"/>
    <col min="521" max="521" width="21" style="84" customWidth="1"/>
    <col min="522" max="522" width="17.5703125" style="84" customWidth="1"/>
    <col min="523" max="523" width="12" style="84" customWidth="1"/>
    <col min="524" max="524" width="11.42578125" style="84" customWidth="1"/>
    <col min="525" max="768" width="9.140625" style="84"/>
    <col min="769" max="769" width="72.140625" style="84" customWidth="1"/>
    <col min="770" max="770" width="9.5703125" style="84" customWidth="1"/>
    <col min="771" max="772" width="8.7109375" style="84" customWidth="1"/>
    <col min="773" max="773" width="19.140625" style="84" customWidth="1"/>
    <col min="774" max="774" width="9" style="84" customWidth="1"/>
    <col min="775" max="775" width="15.42578125" style="84" customWidth="1"/>
    <col min="776" max="776" width="16.7109375" style="84" customWidth="1"/>
    <col min="777" max="777" width="21" style="84" customWidth="1"/>
    <col min="778" max="778" width="17.5703125" style="84" customWidth="1"/>
    <col min="779" max="779" width="12" style="84" customWidth="1"/>
    <col min="780" max="780" width="11.42578125" style="84" customWidth="1"/>
    <col min="781" max="1024" width="9.140625" style="84"/>
  </cols>
  <sheetData>
    <row r="1" spans="1:12" s="84" customFormat="1" ht="102.2" customHeight="1" x14ac:dyDescent="0.25">
      <c r="A1" s="82"/>
      <c r="B1" s="82"/>
      <c r="C1" s="82"/>
      <c r="D1" s="83"/>
      <c r="E1" s="565" t="s">
        <v>559</v>
      </c>
      <c r="F1" s="565"/>
      <c r="G1" s="565"/>
      <c r="H1" s="565"/>
      <c r="K1" s="85"/>
    </row>
    <row r="2" spans="1:12" ht="40.9" customHeight="1" x14ac:dyDescent="0.25">
      <c r="A2" s="564" t="s">
        <v>569</v>
      </c>
      <c r="B2" s="564"/>
      <c r="C2" s="564"/>
      <c r="D2" s="564"/>
      <c r="E2" s="564"/>
      <c r="F2" s="564"/>
      <c r="G2" s="564"/>
      <c r="H2" s="564"/>
      <c r="I2" s="255"/>
    </row>
    <row r="3" spans="1:12" ht="15.6" customHeight="1" x14ac:dyDescent="0.25">
      <c r="A3" s="86"/>
      <c r="B3" s="86"/>
      <c r="C3" s="86"/>
      <c r="D3" s="87"/>
      <c r="E3" s="87"/>
      <c r="F3" s="87"/>
      <c r="G3" s="567" t="s">
        <v>175</v>
      </c>
      <c r="H3" s="567"/>
      <c r="I3" s="256"/>
    </row>
    <row r="4" spans="1:12" ht="57.75" customHeight="1" x14ac:dyDescent="0.25">
      <c r="A4" s="89" t="s">
        <v>176</v>
      </c>
      <c r="B4" s="89" t="s">
        <v>385</v>
      </c>
      <c r="C4" s="89" t="s">
        <v>177</v>
      </c>
      <c r="D4" s="89" t="s">
        <v>178</v>
      </c>
      <c r="E4" s="89" t="s">
        <v>179</v>
      </c>
      <c r="F4" s="89" t="s">
        <v>180</v>
      </c>
      <c r="G4" s="173" t="s">
        <v>368</v>
      </c>
      <c r="H4" s="173" t="s">
        <v>567</v>
      </c>
      <c r="I4" s="257"/>
    </row>
    <row r="5" spans="1:12" ht="20.25" hidden="1" customHeight="1" outlineLevel="1" x14ac:dyDescent="0.25">
      <c r="A5" s="91"/>
      <c r="B5" s="91"/>
      <c r="C5" s="92"/>
      <c r="D5" s="92"/>
      <c r="E5" s="92"/>
      <c r="F5" s="92"/>
      <c r="G5" s="174"/>
      <c r="H5" s="174"/>
      <c r="I5" s="258"/>
    </row>
    <row r="6" spans="1:12" s="98" customFormat="1" ht="39.6" customHeight="1" collapsed="1" x14ac:dyDescent="0.25">
      <c r="A6" s="259" t="s">
        <v>181</v>
      </c>
      <c r="B6" s="225">
        <v>530</v>
      </c>
      <c r="C6" s="118" t="s">
        <v>185</v>
      </c>
      <c r="D6" s="118" t="s">
        <v>185</v>
      </c>
      <c r="E6" s="118" t="s">
        <v>186</v>
      </c>
      <c r="F6" s="118" t="s">
        <v>187</v>
      </c>
      <c r="G6" s="226">
        <f>G7+G41+G50+G94+G122+G152+G158</f>
        <v>2270.9000000000005</v>
      </c>
      <c r="H6" s="226">
        <f>H7+H41+H50+H94+H122+H152+H158</f>
        <v>2287.7000000000003</v>
      </c>
      <c r="I6" s="260"/>
      <c r="J6" s="97"/>
      <c r="K6" s="97"/>
      <c r="L6" s="97"/>
    </row>
    <row r="7" spans="1:12" ht="23.25" customHeight="1" x14ac:dyDescent="0.25">
      <c r="A7" s="103" t="s">
        <v>183</v>
      </c>
      <c r="B7" s="225">
        <v>530</v>
      </c>
      <c r="C7" s="118" t="s">
        <v>184</v>
      </c>
      <c r="D7" s="118" t="s">
        <v>185</v>
      </c>
      <c r="E7" s="118" t="s">
        <v>186</v>
      </c>
      <c r="F7" s="118" t="s">
        <v>187</v>
      </c>
      <c r="G7" s="227">
        <f>G8+G15+G29+G35</f>
        <v>1116.0000000000002</v>
      </c>
      <c r="H7" s="227">
        <f>H8+H15+H29+H35</f>
        <v>1115.8</v>
      </c>
      <c r="I7" s="261"/>
      <c r="J7" s="102"/>
      <c r="K7" s="102"/>
      <c r="L7" s="102"/>
    </row>
    <row r="8" spans="1:12" ht="31.5" x14ac:dyDescent="0.25">
      <c r="A8" s="150" t="s">
        <v>188</v>
      </c>
      <c r="B8" s="225">
        <v>530</v>
      </c>
      <c r="C8" s="118" t="s">
        <v>184</v>
      </c>
      <c r="D8" s="118" t="s">
        <v>189</v>
      </c>
      <c r="E8" s="118" t="s">
        <v>186</v>
      </c>
      <c r="F8" s="118" t="s">
        <v>187</v>
      </c>
      <c r="G8" s="188">
        <f t="shared" ref="G8:H10" si="0">G9</f>
        <v>445.6</v>
      </c>
      <c r="H8" s="188">
        <f t="shared" si="0"/>
        <v>440</v>
      </c>
      <c r="I8" s="262"/>
    </row>
    <row r="9" spans="1:12" ht="31.5" x14ac:dyDescent="0.25">
      <c r="A9" s="147" t="s">
        <v>190</v>
      </c>
      <c r="B9" s="238">
        <v>530</v>
      </c>
      <c r="C9" s="122" t="s">
        <v>184</v>
      </c>
      <c r="D9" s="122" t="s">
        <v>189</v>
      </c>
      <c r="E9" s="228" t="s">
        <v>191</v>
      </c>
      <c r="F9" s="122" t="s">
        <v>187</v>
      </c>
      <c r="G9" s="178">
        <f t="shared" si="0"/>
        <v>445.6</v>
      </c>
      <c r="H9" s="178">
        <f t="shared" si="0"/>
        <v>440</v>
      </c>
      <c r="I9" s="263"/>
    </row>
    <row r="10" spans="1:12" ht="24.75" customHeight="1" x14ac:dyDescent="0.25">
      <c r="A10" s="147" t="s">
        <v>192</v>
      </c>
      <c r="B10" s="238">
        <v>530</v>
      </c>
      <c r="C10" s="122" t="s">
        <v>184</v>
      </c>
      <c r="D10" s="122" t="s">
        <v>189</v>
      </c>
      <c r="E10" s="228" t="s">
        <v>193</v>
      </c>
      <c r="F10" s="122" t="s">
        <v>187</v>
      </c>
      <c r="G10" s="178">
        <f t="shared" si="0"/>
        <v>445.6</v>
      </c>
      <c r="H10" s="178">
        <f t="shared" si="0"/>
        <v>440</v>
      </c>
      <c r="I10" s="263"/>
    </row>
    <row r="11" spans="1:12" ht="31.5" x14ac:dyDescent="0.25">
      <c r="A11" s="147" t="s">
        <v>194</v>
      </c>
      <c r="B11" s="238">
        <v>530</v>
      </c>
      <c r="C11" s="122" t="s">
        <v>184</v>
      </c>
      <c r="D11" s="122" t="s">
        <v>189</v>
      </c>
      <c r="E11" s="228" t="s">
        <v>195</v>
      </c>
      <c r="F11" s="122" t="s">
        <v>187</v>
      </c>
      <c r="G11" s="178">
        <f>G13+G14</f>
        <v>445.6</v>
      </c>
      <c r="H11" s="178">
        <f>H13+H14</f>
        <v>440</v>
      </c>
      <c r="I11" s="263"/>
    </row>
    <row r="12" spans="1:12" ht="31.5" x14ac:dyDescent="0.25">
      <c r="A12" s="147" t="s">
        <v>196</v>
      </c>
      <c r="B12" s="238">
        <v>530</v>
      </c>
      <c r="C12" s="229" t="s">
        <v>184</v>
      </c>
      <c r="D12" s="229" t="s">
        <v>189</v>
      </c>
      <c r="E12" s="230" t="s">
        <v>195</v>
      </c>
      <c r="F12" s="122" t="s">
        <v>197</v>
      </c>
      <c r="G12" s="178">
        <f>G13+G14</f>
        <v>445.6</v>
      </c>
      <c r="H12" s="178">
        <f>H13+H14</f>
        <v>440</v>
      </c>
      <c r="I12" s="263"/>
    </row>
    <row r="13" spans="1:12" ht="31.5" x14ac:dyDescent="0.25">
      <c r="A13" s="147" t="s">
        <v>198</v>
      </c>
      <c r="B13" s="238">
        <v>530</v>
      </c>
      <c r="C13" s="122" t="s">
        <v>184</v>
      </c>
      <c r="D13" s="122" t="s">
        <v>189</v>
      </c>
      <c r="E13" s="228" t="s">
        <v>195</v>
      </c>
      <c r="F13" s="149">
        <v>121</v>
      </c>
      <c r="G13" s="178">
        <f>прил.7!F13</f>
        <v>350</v>
      </c>
      <c r="H13" s="178">
        <f>прил.7!G13</f>
        <v>350</v>
      </c>
      <c r="I13" s="264"/>
    </row>
    <row r="14" spans="1:12" ht="49.5" customHeight="1" x14ac:dyDescent="0.25">
      <c r="A14" s="147" t="s">
        <v>199</v>
      </c>
      <c r="B14" s="238">
        <v>530</v>
      </c>
      <c r="C14" s="122" t="s">
        <v>184</v>
      </c>
      <c r="D14" s="122" t="s">
        <v>189</v>
      </c>
      <c r="E14" s="228" t="s">
        <v>195</v>
      </c>
      <c r="F14" s="149">
        <v>129</v>
      </c>
      <c r="G14" s="178">
        <f>прил.7!F14</f>
        <v>95.6</v>
      </c>
      <c r="H14" s="178">
        <f>прил.7!G14</f>
        <v>90</v>
      </c>
      <c r="I14" s="265"/>
    </row>
    <row r="15" spans="1:12" ht="58.5" customHeight="1" x14ac:dyDescent="0.25">
      <c r="A15" s="150" t="s">
        <v>200</v>
      </c>
      <c r="B15" s="225">
        <v>530</v>
      </c>
      <c r="C15" s="118" t="s">
        <v>184</v>
      </c>
      <c r="D15" s="118" t="s">
        <v>201</v>
      </c>
      <c r="E15" s="232" t="s">
        <v>186</v>
      </c>
      <c r="F15" s="118" t="s">
        <v>187</v>
      </c>
      <c r="G15" s="188">
        <f>G16</f>
        <v>647.70000000000005</v>
      </c>
      <c r="H15" s="188">
        <f>H16</f>
        <v>653</v>
      </c>
      <c r="I15" s="262"/>
    </row>
    <row r="16" spans="1:12" ht="31.5" x14ac:dyDescent="0.25">
      <c r="A16" s="147" t="s">
        <v>202</v>
      </c>
      <c r="B16" s="238">
        <v>530</v>
      </c>
      <c r="C16" s="122" t="s">
        <v>184</v>
      </c>
      <c r="D16" s="122" t="s">
        <v>201</v>
      </c>
      <c r="E16" s="228" t="s">
        <v>191</v>
      </c>
      <c r="F16" s="122" t="s">
        <v>187</v>
      </c>
      <c r="G16" s="178">
        <f>G17</f>
        <v>647.70000000000005</v>
      </c>
      <c r="H16" s="178">
        <f>H17</f>
        <v>653</v>
      </c>
      <c r="I16" s="263"/>
    </row>
    <row r="17" spans="1:9" ht="31.5" customHeight="1" x14ac:dyDescent="0.25">
      <c r="A17" s="147" t="s">
        <v>203</v>
      </c>
      <c r="B17" s="238">
        <v>530</v>
      </c>
      <c r="C17" s="122" t="s">
        <v>184</v>
      </c>
      <c r="D17" s="122" t="s">
        <v>201</v>
      </c>
      <c r="E17" s="228" t="s">
        <v>204</v>
      </c>
      <c r="F17" s="122" t="s">
        <v>187</v>
      </c>
      <c r="G17" s="178">
        <f>G18+G22</f>
        <v>647.70000000000005</v>
      </c>
      <c r="H17" s="178">
        <f>H18+H22</f>
        <v>653</v>
      </c>
      <c r="I17" s="263"/>
    </row>
    <row r="18" spans="1:9" ht="37.5" customHeight="1" x14ac:dyDescent="0.25">
      <c r="A18" s="147" t="s">
        <v>205</v>
      </c>
      <c r="B18" s="238">
        <v>530</v>
      </c>
      <c r="C18" s="122" t="s">
        <v>184</v>
      </c>
      <c r="D18" s="122" t="s">
        <v>201</v>
      </c>
      <c r="E18" s="228" t="s">
        <v>206</v>
      </c>
      <c r="F18" s="122" t="s">
        <v>187</v>
      </c>
      <c r="G18" s="178">
        <f>G19</f>
        <v>449.4</v>
      </c>
      <c r="H18" s="178">
        <f>H19</f>
        <v>443.8</v>
      </c>
      <c r="I18" s="263"/>
    </row>
    <row r="19" spans="1:9" ht="33.75" customHeight="1" x14ac:dyDescent="0.25">
      <c r="A19" s="147" t="s">
        <v>196</v>
      </c>
      <c r="B19" s="238">
        <v>530</v>
      </c>
      <c r="C19" s="122" t="s">
        <v>184</v>
      </c>
      <c r="D19" s="122" t="s">
        <v>201</v>
      </c>
      <c r="E19" s="228" t="s">
        <v>206</v>
      </c>
      <c r="F19" s="122" t="s">
        <v>197</v>
      </c>
      <c r="G19" s="178">
        <f>G20+G21</f>
        <v>449.4</v>
      </c>
      <c r="H19" s="178">
        <f>H20+H21</f>
        <v>443.8</v>
      </c>
      <c r="I19" s="263"/>
    </row>
    <row r="20" spans="1:9" ht="31.5" x14ac:dyDescent="0.25">
      <c r="A20" s="105" t="s">
        <v>198</v>
      </c>
      <c r="B20" s="238">
        <v>530</v>
      </c>
      <c r="C20" s="122" t="s">
        <v>184</v>
      </c>
      <c r="D20" s="122" t="s">
        <v>201</v>
      </c>
      <c r="E20" s="228" t="s">
        <v>206</v>
      </c>
      <c r="F20" s="148">
        <v>121</v>
      </c>
      <c r="G20" s="178">
        <f>прил.7!F20</f>
        <v>351.4</v>
      </c>
      <c r="H20" s="178">
        <f>прил.7!G20</f>
        <v>344.8</v>
      </c>
      <c r="I20" s="265"/>
    </row>
    <row r="21" spans="1:9" ht="47.25" x14ac:dyDescent="0.25">
      <c r="A21" s="105" t="s">
        <v>199</v>
      </c>
      <c r="B21" s="238">
        <v>530</v>
      </c>
      <c r="C21" s="122" t="s">
        <v>184</v>
      </c>
      <c r="D21" s="122" t="s">
        <v>201</v>
      </c>
      <c r="E21" s="228" t="s">
        <v>208</v>
      </c>
      <c r="F21" s="148">
        <v>129</v>
      </c>
      <c r="G21" s="178">
        <f>прил.7!F21</f>
        <v>98</v>
      </c>
      <c r="H21" s="178">
        <f>прил.7!G21</f>
        <v>99</v>
      </c>
      <c r="I21" s="265"/>
    </row>
    <row r="22" spans="1:9" ht="31.5" x14ac:dyDescent="0.25">
      <c r="A22" s="185" t="s">
        <v>207</v>
      </c>
      <c r="B22" s="238">
        <v>530</v>
      </c>
      <c r="C22" s="122" t="s">
        <v>184</v>
      </c>
      <c r="D22" s="122" t="s">
        <v>201</v>
      </c>
      <c r="E22" s="228" t="s">
        <v>208</v>
      </c>
      <c r="F22" s="148" t="s">
        <v>187</v>
      </c>
      <c r="G22" s="178">
        <f>прил.7!F22</f>
        <v>198.3</v>
      </c>
      <c r="H22" s="178">
        <f>прил.7!G22</f>
        <v>209.2</v>
      </c>
      <c r="I22" s="265"/>
    </row>
    <row r="23" spans="1:9" ht="31.5" x14ac:dyDescent="0.25">
      <c r="A23" s="147" t="s">
        <v>209</v>
      </c>
      <c r="B23" s="238">
        <v>530</v>
      </c>
      <c r="C23" s="122" t="s">
        <v>184</v>
      </c>
      <c r="D23" s="122" t="s">
        <v>201</v>
      </c>
      <c r="E23" s="228" t="s">
        <v>208</v>
      </c>
      <c r="F23" s="148">
        <v>244</v>
      </c>
      <c r="G23" s="178">
        <f>прил.7!F23</f>
        <v>196.8</v>
      </c>
      <c r="H23" s="178">
        <f>прил.7!G23</f>
        <v>207.7</v>
      </c>
      <c r="I23" s="265"/>
    </row>
    <row r="24" spans="1:9" ht="31.5" x14ac:dyDescent="0.25">
      <c r="A24" s="185" t="s">
        <v>210</v>
      </c>
      <c r="B24" s="238">
        <v>530</v>
      </c>
      <c r="C24" s="122" t="s">
        <v>184</v>
      </c>
      <c r="D24" s="122" t="s">
        <v>201</v>
      </c>
      <c r="E24" s="228" t="s">
        <v>208</v>
      </c>
      <c r="F24" s="148">
        <v>851</v>
      </c>
      <c r="G24" s="178">
        <f>прил.7!F24</f>
        <v>1.5</v>
      </c>
      <c r="H24" s="178">
        <f>прил.7!G24</f>
        <v>1.5</v>
      </c>
      <c r="I24" s="265"/>
    </row>
    <row r="25" spans="1:9" ht="31.5" customHeight="1" x14ac:dyDescent="0.25">
      <c r="A25" s="185" t="s">
        <v>211</v>
      </c>
      <c r="B25" s="238">
        <v>530</v>
      </c>
      <c r="C25" s="122" t="s">
        <v>184</v>
      </c>
      <c r="D25" s="122" t="s">
        <v>201</v>
      </c>
      <c r="E25" s="228" t="s">
        <v>208</v>
      </c>
      <c r="F25" s="148">
        <v>852</v>
      </c>
      <c r="G25" s="178">
        <f>прил.7!F25</f>
        <v>0</v>
      </c>
      <c r="H25" s="178">
        <f>прил.7!G25</f>
        <v>0</v>
      </c>
      <c r="I25" s="265"/>
    </row>
    <row r="26" spans="1:9" s="121" customFormat="1" ht="27" hidden="1" customHeight="1" x14ac:dyDescent="0.25">
      <c r="A26" s="186" t="s">
        <v>212</v>
      </c>
      <c r="B26" s="238">
        <v>530</v>
      </c>
      <c r="C26" s="233" t="s">
        <v>184</v>
      </c>
      <c r="D26" s="233" t="s">
        <v>213</v>
      </c>
      <c r="E26" s="152" t="s">
        <v>214</v>
      </c>
      <c r="F26" s="118" t="s">
        <v>187</v>
      </c>
      <c r="G26" s="227"/>
      <c r="H26" s="188"/>
      <c r="I26" s="266"/>
    </row>
    <row r="27" spans="1:9" ht="37.5" hidden="1" customHeight="1" x14ac:dyDescent="0.25">
      <c r="A27" s="185" t="s">
        <v>215</v>
      </c>
      <c r="B27" s="238">
        <v>530</v>
      </c>
      <c r="C27" s="229" t="s">
        <v>184</v>
      </c>
      <c r="D27" s="229" t="s">
        <v>213</v>
      </c>
      <c r="E27" s="149" t="s">
        <v>216</v>
      </c>
      <c r="F27" s="122" t="s">
        <v>187</v>
      </c>
      <c r="G27" s="234"/>
      <c r="H27" s="178"/>
      <c r="I27" s="263"/>
    </row>
    <row r="28" spans="1:9" ht="38.25" hidden="1" customHeight="1" x14ac:dyDescent="0.25">
      <c r="A28" s="185" t="s">
        <v>217</v>
      </c>
      <c r="B28" s="238">
        <v>530</v>
      </c>
      <c r="C28" s="122" t="s">
        <v>184</v>
      </c>
      <c r="D28" s="122" t="s">
        <v>213</v>
      </c>
      <c r="E28" s="149" t="s">
        <v>216</v>
      </c>
      <c r="F28" s="149">
        <v>244</v>
      </c>
      <c r="G28" s="178"/>
      <c r="H28" s="178"/>
      <c r="I28" s="265"/>
    </row>
    <row r="29" spans="1:9" ht="16.5" x14ac:dyDescent="0.25">
      <c r="A29" s="103" t="s">
        <v>218</v>
      </c>
      <c r="B29" s="238">
        <v>530</v>
      </c>
      <c r="C29" s="122" t="s">
        <v>184</v>
      </c>
      <c r="D29" s="122" t="s">
        <v>219</v>
      </c>
      <c r="E29" s="152" t="s">
        <v>186</v>
      </c>
      <c r="F29" s="118" t="s">
        <v>187</v>
      </c>
      <c r="G29" s="227">
        <f t="shared" ref="G29:H33" si="1">G30</f>
        <v>0</v>
      </c>
      <c r="H29" s="227">
        <f t="shared" si="1"/>
        <v>0</v>
      </c>
      <c r="I29" s="261"/>
    </row>
    <row r="30" spans="1:9" ht="78.75" x14ac:dyDescent="0.25">
      <c r="A30" s="125" t="s">
        <v>220</v>
      </c>
      <c r="B30" s="238">
        <v>530</v>
      </c>
      <c r="C30" s="118" t="s">
        <v>184</v>
      </c>
      <c r="D30" s="118" t="s">
        <v>219</v>
      </c>
      <c r="E30" s="152" t="s">
        <v>221</v>
      </c>
      <c r="F30" s="118" t="s">
        <v>222</v>
      </c>
      <c r="G30" s="227">
        <f t="shared" si="1"/>
        <v>0</v>
      </c>
      <c r="H30" s="227">
        <f t="shared" si="1"/>
        <v>0</v>
      </c>
      <c r="I30" s="261"/>
    </row>
    <row r="31" spans="1:9" ht="110.25" x14ac:dyDescent="0.25">
      <c r="A31" s="116" t="s">
        <v>387</v>
      </c>
      <c r="B31" s="238">
        <v>530</v>
      </c>
      <c r="C31" s="122" t="s">
        <v>184</v>
      </c>
      <c r="D31" s="122" t="s">
        <v>219</v>
      </c>
      <c r="E31" s="149" t="s">
        <v>224</v>
      </c>
      <c r="F31" s="122" t="s">
        <v>222</v>
      </c>
      <c r="G31" s="234">
        <f t="shared" si="1"/>
        <v>0</v>
      </c>
      <c r="H31" s="234">
        <f t="shared" si="1"/>
        <v>0</v>
      </c>
      <c r="I31" s="267"/>
    </row>
    <row r="32" spans="1:9" ht="31.5" x14ac:dyDescent="0.25">
      <c r="A32" s="105" t="s">
        <v>225</v>
      </c>
      <c r="B32" s="238">
        <v>530</v>
      </c>
      <c r="C32" s="122" t="s">
        <v>184</v>
      </c>
      <c r="D32" s="122" t="s">
        <v>219</v>
      </c>
      <c r="E32" s="149" t="s">
        <v>226</v>
      </c>
      <c r="F32" s="122" t="s">
        <v>187</v>
      </c>
      <c r="G32" s="234">
        <f t="shared" si="1"/>
        <v>0</v>
      </c>
      <c r="H32" s="234">
        <f t="shared" si="1"/>
        <v>0</v>
      </c>
      <c r="I32" s="267"/>
    </row>
    <row r="33" spans="1:9" ht="31.5" x14ac:dyDescent="0.25">
      <c r="A33" s="105" t="s">
        <v>227</v>
      </c>
      <c r="B33" s="238">
        <v>530</v>
      </c>
      <c r="C33" s="122" t="s">
        <v>184</v>
      </c>
      <c r="D33" s="122" t="s">
        <v>219</v>
      </c>
      <c r="E33" s="149" t="s">
        <v>228</v>
      </c>
      <c r="F33" s="122" t="s">
        <v>187</v>
      </c>
      <c r="G33" s="234">
        <f t="shared" si="1"/>
        <v>0</v>
      </c>
      <c r="H33" s="234">
        <f t="shared" si="1"/>
        <v>0</v>
      </c>
      <c r="I33" s="267"/>
    </row>
    <row r="34" spans="1:9" ht="31.5" x14ac:dyDescent="0.25">
      <c r="A34" s="105" t="s">
        <v>229</v>
      </c>
      <c r="B34" s="238">
        <v>530</v>
      </c>
      <c r="C34" s="122" t="s">
        <v>184</v>
      </c>
      <c r="D34" s="122" t="s">
        <v>219</v>
      </c>
      <c r="E34" s="149" t="s">
        <v>228</v>
      </c>
      <c r="F34" s="122" t="s">
        <v>230</v>
      </c>
      <c r="G34" s="234">
        <f>прил.7!F34</f>
        <v>0</v>
      </c>
      <c r="H34" s="234">
        <f>прил.7!G34</f>
        <v>0</v>
      </c>
      <c r="I34" s="267"/>
    </row>
    <row r="35" spans="1:9" ht="16.5" x14ac:dyDescent="0.25">
      <c r="A35" s="99" t="s">
        <v>231</v>
      </c>
      <c r="B35" s="225">
        <v>530</v>
      </c>
      <c r="C35" s="100" t="s">
        <v>184</v>
      </c>
      <c r="D35" s="100" t="s">
        <v>232</v>
      </c>
      <c r="E35" s="129"/>
      <c r="F35" s="106"/>
      <c r="G35" s="191">
        <f t="shared" ref="G35:H39" si="2">G36</f>
        <v>22.7</v>
      </c>
      <c r="H35" s="191">
        <f t="shared" si="2"/>
        <v>22.8</v>
      </c>
      <c r="I35" s="267"/>
    </row>
    <row r="36" spans="1:9" ht="16.5" x14ac:dyDescent="0.25">
      <c r="A36" s="128" t="s">
        <v>233</v>
      </c>
      <c r="B36" s="238">
        <v>530</v>
      </c>
      <c r="C36" s="106" t="s">
        <v>184</v>
      </c>
      <c r="D36" s="106" t="s">
        <v>232</v>
      </c>
      <c r="E36" s="130">
        <v>9900000000</v>
      </c>
      <c r="F36" s="100"/>
      <c r="G36" s="192">
        <f t="shared" si="2"/>
        <v>22.7</v>
      </c>
      <c r="H36" s="192">
        <f t="shared" si="2"/>
        <v>22.8</v>
      </c>
      <c r="I36" s="267"/>
    </row>
    <row r="37" spans="1:9" ht="31.5" x14ac:dyDescent="0.25">
      <c r="A37" s="128" t="s">
        <v>234</v>
      </c>
      <c r="B37" s="238">
        <v>530</v>
      </c>
      <c r="C37" s="106" t="s">
        <v>184</v>
      </c>
      <c r="D37" s="106" t="s">
        <v>232</v>
      </c>
      <c r="E37" s="129" t="s">
        <v>235</v>
      </c>
      <c r="F37" s="106"/>
      <c r="G37" s="192">
        <f t="shared" si="2"/>
        <v>22.7</v>
      </c>
      <c r="H37" s="192">
        <f t="shared" si="2"/>
        <v>22.8</v>
      </c>
      <c r="I37" s="267"/>
    </row>
    <row r="38" spans="1:9" ht="31.5" x14ac:dyDescent="0.25">
      <c r="A38" s="128" t="s">
        <v>236</v>
      </c>
      <c r="B38" s="238">
        <v>530</v>
      </c>
      <c r="C38" s="106" t="s">
        <v>184</v>
      </c>
      <c r="D38" s="106" t="s">
        <v>232</v>
      </c>
      <c r="E38" s="129" t="s">
        <v>237</v>
      </c>
      <c r="F38" s="106"/>
      <c r="G38" s="192">
        <f t="shared" si="2"/>
        <v>22.7</v>
      </c>
      <c r="H38" s="192">
        <f t="shared" si="2"/>
        <v>22.8</v>
      </c>
      <c r="I38" s="267"/>
    </row>
    <row r="39" spans="1:9" ht="16.5" x14ac:dyDescent="0.25">
      <c r="A39" s="128" t="s">
        <v>238</v>
      </c>
      <c r="B39" s="238">
        <v>530</v>
      </c>
      <c r="C39" s="106" t="s">
        <v>184</v>
      </c>
      <c r="D39" s="106" t="s">
        <v>232</v>
      </c>
      <c r="E39" s="129" t="s">
        <v>237</v>
      </c>
      <c r="F39" s="106" t="s">
        <v>239</v>
      </c>
      <c r="G39" s="192">
        <f t="shared" si="2"/>
        <v>22.7</v>
      </c>
      <c r="H39" s="192">
        <f t="shared" si="2"/>
        <v>22.8</v>
      </c>
      <c r="I39" s="267"/>
    </row>
    <row r="40" spans="1:9" ht="16.5" x14ac:dyDescent="0.25">
      <c r="A40" s="128" t="s">
        <v>240</v>
      </c>
      <c r="B40" s="238">
        <v>530</v>
      </c>
      <c r="C40" s="106" t="s">
        <v>184</v>
      </c>
      <c r="D40" s="106" t="s">
        <v>232</v>
      </c>
      <c r="E40" s="129" t="s">
        <v>237</v>
      </c>
      <c r="F40" s="106" t="s">
        <v>241</v>
      </c>
      <c r="G40" s="192">
        <f>прил.7!F40</f>
        <v>22.7</v>
      </c>
      <c r="H40" s="192">
        <f>прил.7!G40</f>
        <v>22.8</v>
      </c>
      <c r="I40" s="267"/>
    </row>
    <row r="41" spans="1:9" ht="28.5" customHeight="1" x14ac:dyDescent="0.25">
      <c r="A41" s="103" t="s">
        <v>242</v>
      </c>
      <c r="B41" s="225">
        <v>530</v>
      </c>
      <c r="C41" s="118" t="s">
        <v>189</v>
      </c>
      <c r="D41" s="118" t="s">
        <v>185</v>
      </c>
      <c r="E41" s="119" t="s">
        <v>243</v>
      </c>
      <c r="F41" s="145" t="s">
        <v>187</v>
      </c>
      <c r="G41" s="206">
        <f t="shared" ref="G41:H44" si="3">G42</f>
        <v>152.5</v>
      </c>
      <c r="H41" s="206">
        <f t="shared" si="3"/>
        <v>166.5</v>
      </c>
      <c r="I41" s="268"/>
    </row>
    <row r="42" spans="1:9" ht="28.5" customHeight="1" x14ac:dyDescent="0.25">
      <c r="A42" s="105" t="s">
        <v>244</v>
      </c>
      <c r="B42" s="238">
        <v>530</v>
      </c>
      <c r="C42" s="122" t="s">
        <v>189</v>
      </c>
      <c r="D42" s="122" t="s">
        <v>245</v>
      </c>
      <c r="E42" s="123" t="s">
        <v>186</v>
      </c>
      <c r="F42" s="143" t="s">
        <v>187</v>
      </c>
      <c r="G42" s="199">
        <f t="shared" si="3"/>
        <v>152.5</v>
      </c>
      <c r="H42" s="199">
        <f t="shared" si="3"/>
        <v>166.5</v>
      </c>
      <c r="I42" s="269"/>
    </row>
    <row r="43" spans="1:9" ht="27" customHeight="1" x14ac:dyDescent="0.25">
      <c r="A43" s="105" t="s">
        <v>246</v>
      </c>
      <c r="B43" s="238">
        <v>530</v>
      </c>
      <c r="C43" s="122" t="s">
        <v>189</v>
      </c>
      <c r="D43" s="122" t="s">
        <v>245</v>
      </c>
      <c r="E43" s="123" t="s">
        <v>247</v>
      </c>
      <c r="F43" s="143" t="s">
        <v>187</v>
      </c>
      <c r="G43" s="199">
        <f t="shared" si="3"/>
        <v>152.5</v>
      </c>
      <c r="H43" s="199">
        <f t="shared" si="3"/>
        <v>166.5</v>
      </c>
      <c r="I43" s="269"/>
    </row>
    <row r="44" spans="1:9" ht="37.5" customHeight="1" x14ac:dyDescent="0.25">
      <c r="A44" s="105" t="s">
        <v>248</v>
      </c>
      <c r="B44" s="238">
        <v>530</v>
      </c>
      <c r="C44" s="122" t="s">
        <v>189</v>
      </c>
      <c r="D44" s="122" t="s">
        <v>245</v>
      </c>
      <c r="E44" s="123" t="s">
        <v>249</v>
      </c>
      <c r="F44" s="143" t="s">
        <v>187</v>
      </c>
      <c r="G44" s="199">
        <f t="shared" si="3"/>
        <v>152.5</v>
      </c>
      <c r="H44" s="199">
        <f t="shared" si="3"/>
        <v>166.5</v>
      </c>
      <c r="I44" s="269"/>
    </row>
    <row r="45" spans="1:9" ht="45" customHeight="1" x14ac:dyDescent="0.25">
      <c r="A45" s="105" t="s">
        <v>250</v>
      </c>
      <c r="B45" s="238">
        <v>530</v>
      </c>
      <c r="C45" s="122" t="s">
        <v>189</v>
      </c>
      <c r="D45" s="122" t="s">
        <v>245</v>
      </c>
      <c r="E45" s="123" t="s">
        <v>251</v>
      </c>
      <c r="F45" s="143" t="s">
        <v>187</v>
      </c>
      <c r="G45" s="199">
        <f>G46+G49</f>
        <v>152.5</v>
      </c>
      <c r="H45" s="199">
        <f>H46+H49</f>
        <v>166.5</v>
      </c>
      <c r="I45" s="269"/>
    </row>
    <row r="46" spans="1:9" ht="45" customHeight="1" x14ac:dyDescent="0.25">
      <c r="A46" s="147" t="s">
        <v>196</v>
      </c>
      <c r="B46" s="238">
        <v>530</v>
      </c>
      <c r="C46" s="122" t="s">
        <v>189</v>
      </c>
      <c r="D46" s="122" t="s">
        <v>245</v>
      </c>
      <c r="E46" s="123" t="s">
        <v>251</v>
      </c>
      <c r="F46" s="143" t="s">
        <v>197</v>
      </c>
      <c r="G46" s="199">
        <f>G47+G48</f>
        <v>123.7</v>
      </c>
      <c r="H46" s="199">
        <f>H47+H48</f>
        <v>123.7</v>
      </c>
      <c r="I46" s="269"/>
    </row>
    <row r="47" spans="1:9" ht="42" customHeight="1" x14ac:dyDescent="0.25">
      <c r="A47" s="105" t="s">
        <v>252</v>
      </c>
      <c r="B47" s="238">
        <v>530</v>
      </c>
      <c r="C47" s="122" t="s">
        <v>189</v>
      </c>
      <c r="D47" s="122" t="s">
        <v>245</v>
      </c>
      <c r="E47" s="123" t="s">
        <v>251</v>
      </c>
      <c r="F47" s="123">
        <v>121</v>
      </c>
      <c r="G47" s="199">
        <f>прил.7!F47</f>
        <v>95</v>
      </c>
      <c r="H47" s="199">
        <f>прил.7!G47</f>
        <v>95</v>
      </c>
      <c r="I47" s="87"/>
    </row>
    <row r="48" spans="1:9" ht="61.5" customHeight="1" x14ac:dyDescent="0.25">
      <c r="A48" s="105" t="s">
        <v>199</v>
      </c>
      <c r="B48" s="238">
        <v>530</v>
      </c>
      <c r="C48" s="122" t="s">
        <v>189</v>
      </c>
      <c r="D48" s="122" t="s">
        <v>245</v>
      </c>
      <c r="E48" s="123" t="s">
        <v>251</v>
      </c>
      <c r="F48" s="123">
        <v>129</v>
      </c>
      <c r="G48" s="199">
        <f>прил.7!F48</f>
        <v>28.7</v>
      </c>
      <c r="H48" s="199">
        <f>прил.7!G48</f>
        <v>28.7</v>
      </c>
      <c r="I48" s="87"/>
    </row>
    <row r="49" spans="1:10" ht="51.4" customHeight="1" x14ac:dyDescent="0.25">
      <c r="A49" s="105" t="s">
        <v>209</v>
      </c>
      <c r="B49" s="238">
        <v>530</v>
      </c>
      <c r="C49" s="122" t="s">
        <v>189</v>
      </c>
      <c r="D49" s="122" t="s">
        <v>245</v>
      </c>
      <c r="E49" s="123" t="s">
        <v>251</v>
      </c>
      <c r="F49" s="123">
        <v>244</v>
      </c>
      <c r="G49" s="199">
        <f>прил.7!F49</f>
        <v>28.8</v>
      </c>
      <c r="H49" s="199">
        <f>прил.7!G49</f>
        <v>42.8</v>
      </c>
      <c r="I49" s="87"/>
    </row>
    <row r="50" spans="1:10" ht="29.1" customHeight="1" x14ac:dyDescent="0.25">
      <c r="A50" s="103" t="s">
        <v>370</v>
      </c>
      <c r="B50" s="238">
        <v>530</v>
      </c>
      <c r="C50" s="118" t="s">
        <v>245</v>
      </c>
      <c r="D50" s="118" t="s">
        <v>185</v>
      </c>
      <c r="E50" s="119" t="s">
        <v>186</v>
      </c>
      <c r="F50" s="118" t="s">
        <v>187</v>
      </c>
      <c r="G50" s="270">
        <f>G51+G58</f>
        <v>15</v>
      </c>
      <c r="H50" s="270">
        <f>H51+H58</f>
        <v>15</v>
      </c>
      <c r="I50" s="271"/>
    </row>
    <row r="51" spans="1:10" ht="26.1" customHeight="1" x14ac:dyDescent="0.25">
      <c r="A51" s="105" t="s">
        <v>371</v>
      </c>
      <c r="B51" s="238">
        <v>530</v>
      </c>
      <c r="C51" s="122" t="s">
        <v>245</v>
      </c>
      <c r="D51" s="122" t="s">
        <v>254</v>
      </c>
      <c r="E51" s="123" t="s">
        <v>186</v>
      </c>
      <c r="F51" s="122" t="s">
        <v>187</v>
      </c>
      <c r="G51" s="272">
        <f>G54</f>
        <v>10</v>
      </c>
      <c r="H51" s="272">
        <f>H54</f>
        <v>10</v>
      </c>
      <c r="I51" s="273"/>
      <c r="J51" s="197"/>
    </row>
    <row r="52" spans="1:10" ht="26.1" hidden="1" customHeight="1" x14ac:dyDescent="0.25">
      <c r="A52" s="105" t="s">
        <v>372</v>
      </c>
      <c r="B52" s="238">
        <v>530</v>
      </c>
      <c r="C52" s="122" t="s">
        <v>245</v>
      </c>
      <c r="D52" s="122" t="s">
        <v>254</v>
      </c>
      <c r="E52" s="123" t="s">
        <v>373</v>
      </c>
      <c r="F52" s="122" t="s">
        <v>187</v>
      </c>
      <c r="G52" s="272"/>
      <c r="H52" s="274"/>
      <c r="I52" s="275"/>
      <c r="J52" s="197"/>
    </row>
    <row r="53" spans="1:10" ht="25.35" hidden="1" customHeight="1" x14ac:dyDescent="0.25">
      <c r="A53" s="105" t="s">
        <v>256</v>
      </c>
      <c r="B53" s="238">
        <v>530</v>
      </c>
      <c r="C53" s="122" t="s">
        <v>245</v>
      </c>
      <c r="D53" s="122" t="s">
        <v>254</v>
      </c>
      <c r="E53" s="123" t="s">
        <v>373</v>
      </c>
      <c r="F53" s="122" t="s">
        <v>230</v>
      </c>
      <c r="G53" s="234"/>
      <c r="H53" s="199"/>
      <c r="I53" s="269"/>
      <c r="J53" s="197"/>
    </row>
    <row r="54" spans="1:10" ht="14.85" customHeight="1" x14ac:dyDescent="0.25">
      <c r="A54" s="185" t="s">
        <v>346</v>
      </c>
      <c r="B54" s="238">
        <v>530</v>
      </c>
      <c r="C54" s="122" t="s">
        <v>245</v>
      </c>
      <c r="D54" s="122" t="s">
        <v>254</v>
      </c>
      <c r="E54" s="123" t="s">
        <v>235</v>
      </c>
      <c r="F54" s="122" t="s">
        <v>187</v>
      </c>
      <c r="G54" s="234">
        <f t="shared" ref="G54:H56" si="4">G55</f>
        <v>10</v>
      </c>
      <c r="H54" s="199">
        <f t="shared" si="4"/>
        <v>10</v>
      </c>
      <c r="I54" s="276"/>
      <c r="J54" s="200"/>
    </row>
    <row r="55" spans="1:10" ht="17.100000000000001" customHeight="1" x14ac:dyDescent="0.25">
      <c r="A55" s="185" t="s">
        <v>253</v>
      </c>
      <c r="B55" s="238">
        <v>530</v>
      </c>
      <c r="C55" s="122" t="s">
        <v>245</v>
      </c>
      <c r="D55" s="122" t="s">
        <v>254</v>
      </c>
      <c r="E55" s="123" t="s">
        <v>214</v>
      </c>
      <c r="F55" s="122" t="s">
        <v>187</v>
      </c>
      <c r="G55" s="234">
        <f t="shared" si="4"/>
        <v>10</v>
      </c>
      <c r="H55" s="199">
        <f t="shared" si="4"/>
        <v>10</v>
      </c>
      <c r="I55" s="276"/>
    </row>
    <row r="56" spans="1:10" ht="32.1" customHeight="1" x14ac:dyDescent="0.25">
      <c r="A56" s="116" t="s">
        <v>255</v>
      </c>
      <c r="B56" s="238">
        <v>530</v>
      </c>
      <c r="C56" s="122" t="s">
        <v>245</v>
      </c>
      <c r="D56" s="122" t="s">
        <v>254</v>
      </c>
      <c r="E56" s="123" t="s">
        <v>374</v>
      </c>
      <c r="F56" s="122" t="s">
        <v>187</v>
      </c>
      <c r="G56" s="234">
        <f t="shared" si="4"/>
        <v>10</v>
      </c>
      <c r="H56" s="199">
        <f t="shared" si="4"/>
        <v>10</v>
      </c>
      <c r="I56" s="269"/>
    </row>
    <row r="57" spans="1:10" ht="32.85" customHeight="1" x14ac:dyDescent="0.25">
      <c r="A57" s="185" t="s">
        <v>256</v>
      </c>
      <c r="B57" s="238">
        <v>530</v>
      </c>
      <c r="C57" s="122" t="s">
        <v>245</v>
      </c>
      <c r="D57" s="122" t="s">
        <v>254</v>
      </c>
      <c r="E57" s="123" t="s">
        <v>374</v>
      </c>
      <c r="F57" s="122" t="s">
        <v>230</v>
      </c>
      <c r="G57" s="234">
        <f>прил.7!F57</f>
        <v>10</v>
      </c>
      <c r="H57" s="234">
        <f>прил.7!G57</f>
        <v>10</v>
      </c>
      <c r="I57" s="269"/>
    </row>
    <row r="58" spans="1:10" ht="17.850000000000001" customHeight="1" x14ac:dyDescent="0.25">
      <c r="A58" s="132" t="s">
        <v>257</v>
      </c>
      <c r="B58" s="238">
        <v>530</v>
      </c>
      <c r="C58" s="133" t="s">
        <v>245</v>
      </c>
      <c r="D58" s="134" t="s">
        <v>258</v>
      </c>
      <c r="E58" s="135" t="s">
        <v>259</v>
      </c>
      <c r="F58" s="136" t="s">
        <v>187</v>
      </c>
      <c r="G58" s="176">
        <f>G59+G69</f>
        <v>5</v>
      </c>
      <c r="H58" s="227">
        <f>H59+H69</f>
        <v>5</v>
      </c>
      <c r="I58" s="261"/>
      <c r="J58" s="197"/>
    </row>
    <row r="59" spans="1:10" ht="18.600000000000001" customHeight="1" x14ac:dyDescent="0.25">
      <c r="A59" s="137" t="s">
        <v>260</v>
      </c>
      <c r="B59" s="238">
        <v>530</v>
      </c>
      <c r="C59" s="138" t="s">
        <v>245</v>
      </c>
      <c r="D59" s="139" t="s">
        <v>258</v>
      </c>
      <c r="E59" s="140" t="s">
        <v>261</v>
      </c>
      <c r="F59" s="141" t="s">
        <v>187</v>
      </c>
      <c r="G59" s="189">
        <f t="shared" ref="G59:H61" si="5">G60</f>
        <v>5</v>
      </c>
      <c r="H59" s="234">
        <f t="shared" si="5"/>
        <v>5</v>
      </c>
      <c r="I59" s="267"/>
      <c r="J59" s="201"/>
    </row>
    <row r="60" spans="1:10" ht="22.35" customHeight="1" x14ac:dyDescent="0.25">
      <c r="A60" s="137" t="s">
        <v>262</v>
      </c>
      <c r="B60" s="238">
        <v>530</v>
      </c>
      <c r="C60" s="138" t="s">
        <v>245</v>
      </c>
      <c r="D60" s="139" t="s">
        <v>258</v>
      </c>
      <c r="E60" s="140" t="s">
        <v>263</v>
      </c>
      <c r="F60" s="141" t="s">
        <v>187</v>
      </c>
      <c r="G60" s="189">
        <f t="shared" si="5"/>
        <v>5</v>
      </c>
      <c r="H60" s="234">
        <f t="shared" si="5"/>
        <v>5</v>
      </c>
      <c r="I60" s="267"/>
    </row>
    <row r="61" spans="1:10" ht="20.100000000000001" customHeight="1" x14ac:dyDescent="0.25">
      <c r="A61" s="137" t="s">
        <v>264</v>
      </c>
      <c r="B61" s="238">
        <v>530</v>
      </c>
      <c r="C61" s="138" t="s">
        <v>245</v>
      </c>
      <c r="D61" s="139" t="s">
        <v>258</v>
      </c>
      <c r="E61" s="140" t="s">
        <v>263</v>
      </c>
      <c r="F61" s="141" t="s">
        <v>265</v>
      </c>
      <c r="G61" s="178">
        <f t="shared" si="5"/>
        <v>5</v>
      </c>
      <c r="H61" s="178">
        <f t="shared" si="5"/>
        <v>5</v>
      </c>
      <c r="I61" s="263"/>
    </row>
    <row r="62" spans="1:10" ht="21.6" customHeight="1" x14ac:dyDescent="0.25">
      <c r="A62" s="137" t="s">
        <v>266</v>
      </c>
      <c r="B62" s="238">
        <v>530</v>
      </c>
      <c r="C62" s="138" t="s">
        <v>245</v>
      </c>
      <c r="D62" s="139" t="s">
        <v>258</v>
      </c>
      <c r="E62" s="140" t="s">
        <v>263</v>
      </c>
      <c r="F62" s="141" t="s">
        <v>267</v>
      </c>
      <c r="G62" s="178">
        <f>прил.7!F62</f>
        <v>5</v>
      </c>
      <c r="H62" s="178">
        <f>прил.7!G62</f>
        <v>5</v>
      </c>
      <c r="I62" s="263"/>
    </row>
    <row r="63" spans="1:10" ht="21.6" hidden="1" customHeight="1" x14ac:dyDescent="0.25">
      <c r="A63" s="202" t="s">
        <v>268</v>
      </c>
      <c r="B63" s="238">
        <v>530</v>
      </c>
      <c r="C63" s="118" t="s">
        <v>201</v>
      </c>
      <c r="D63" s="118" t="s">
        <v>185</v>
      </c>
      <c r="E63" s="119" t="s">
        <v>186</v>
      </c>
      <c r="F63" s="118" t="s">
        <v>187</v>
      </c>
      <c r="G63" s="227">
        <f>G64+G74</f>
        <v>0</v>
      </c>
      <c r="H63" s="178">
        <f>H64</f>
        <v>0</v>
      </c>
      <c r="I63" s="263"/>
    </row>
    <row r="64" spans="1:10" ht="23.1" hidden="1" customHeight="1" x14ac:dyDescent="0.25">
      <c r="A64" s="103" t="s">
        <v>269</v>
      </c>
      <c r="B64" s="238">
        <v>530</v>
      </c>
      <c r="C64" s="122" t="s">
        <v>201</v>
      </c>
      <c r="D64" s="122" t="s">
        <v>254</v>
      </c>
      <c r="E64" s="122" t="s">
        <v>186</v>
      </c>
      <c r="F64" s="122" t="s">
        <v>187</v>
      </c>
      <c r="G64" s="234">
        <f>G65</f>
        <v>0</v>
      </c>
      <c r="H64" s="178">
        <v>0</v>
      </c>
      <c r="I64" s="263"/>
    </row>
    <row r="65" spans="1:9" ht="21.6" hidden="1" customHeight="1" x14ac:dyDescent="0.25">
      <c r="A65" s="103" t="s">
        <v>270</v>
      </c>
      <c r="B65" s="238">
        <v>530</v>
      </c>
      <c r="C65" s="122" t="s">
        <v>201</v>
      </c>
      <c r="D65" s="122" t="s">
        <v>254</v>
      </c>
      <c r="E65" s="122" t="s">
        <v>271</v>
      </c>
      <c r="F65" s="122" t="s">
        <v>187</v>
      </c>
      <c r="G65" s="234">
        <f>G66</f>
        <v>0</v>
      </c>
      <c r="H65" s="178">
        <f>H66</f>
        <v>0</v>
      </c>
      <c r="I65" s="263"/>
    </row>
    <row r="66" spans="1:9" ht="20.100000000000001" hidden="1" customHeight="1" x14ac:dyDescent="0.25">
      <c r="A66" s="147" t="s">
        <v>272</v>
      </c>
      <c r="B66" s="238">
        <v>530</v>
      </c>
      <c r="C66" s="148" t="s">
        <v>201</v>
      </c>
      <c r="D66" s="148" t="s">
        <v>254</v>
      </c>
      <c r="E66" s="149" t="s">
        <v>273</v>
      </c>
      <c r="F66" s="148" t="s">
        <v>187</v>
      </c>
      <c r="G66" s="178">
        <f>G68+G70+G72</f>
        <v>0</v>
      </c>
      <c r="H66" s="178">
        <v>0</v>
      </c>
      <c r="I66" s="263"/>
    </row>
    <row r="67" spans="1:9" ht="31.5" hidden="1" x14ac:dyDescent="0.25">
      <c r="A67" s="147" t="s">
        <v>274</v>
      </c>
      <c r="B67" s="238">
        <v>530</v>
      </c>
      <c r="C67" s="148" t="s">
        <v>201</v>
      </c>
      <c r="D67" s="148" t="s">
        <v>254</v>
      </c>
      <c r="E67" s="149" t="s">
        <v>275</v>
      </c>
      <c r="F67" s="148" t="s">
        <v>187</v>
      </c>
      <c r="G67" s="178">
        <f>G68+G70+G72</f>
        <v>0</v>
      </c>
      <c r="H67" s="178">
        <v>0</v>
      </c>
      <c r="I67" s="263"/>
    </row>
    <row r="68" spans="1:9" ht="39.75" hidden="1" customHeight="1" x14ac:dyDescent="0.25">
      <c r="A68" s="147" t="s">
        <v>276</v>
      </c>
      <c r="B68" s="238">
        <v>530</v>
      </c>
      <c r="C68" s="148" t="s">
        <v>201</v>
      </c>
      <c r="D68" s="148" t="s">
        <v>254</v>
      </c>
      <c r="E68" s="149" t="s">
        <v>277</v>
      </c>
      <c r="F68" s="148" t="s">
        <v>187</v>
      </c>
      <c r="G68" s="178">
        <f>G69</f>
        <v>0</v>
      </c>
      <c r="H68" s="178">
        <v>0</v>
      </c>
      <c r="I68" s="263"/>
    </row>
    <row r="69" spans="1:9" ht="31.5" hidden="1" x14ac:dyDescent="0.25">
      <c r="A69" s="147" t="s">
        <v>256</v>
      </c>
      <c r="B69" s="238">
        <v>530</v>
      </c>
      <c r="C69" s="148" t="s">
        <v>201</v>
      </c>
      <c r="D69" s="148" t="s">
        <v>254</v>
      </c>
      <c r="E69" s="149" t="s">
        <v>277</v>
      </c>
      <c r="F69" s="149">
        <v>244</v>
      </c>
      <c r="G69" s="178">
        <v>0</v>
      </c>
      <c r="H69" s="188">
        <f>H70</f>
        <v>0</v>
      </c>
      <c r="I69" s="266"/>
    </row>
    <row r="70" spans="1:9" ht="31.5" hidden="1" x14ac:dyDescent="0.25">
      <c r="A70" s="147" t="s">
        <v>278</v>
      </c>
      <c r="B70" s="238">
        <v>530</v>
      </c>
      <c r="C70" s="148" t="s">
        <v>201</v>
      </c>
      <c r="D70" s="148" t="s">
        <v>254</v>
      </c>
      <c r="E70" s="149" t="s">
        <v>279</v>
      </c>
      <c r="F70" s="148" t="s">
        <v>187</v>
      </c>
      <c r="G70" s="178">
        <f>G71</f>
        <v>0</v>
      </c>
      <c r="H70" s="178">
        <f>H71</f>
        <v>0</v>
      </c>
      <c r="I70" s="263"/>
    </row>
    <row r="71" spans="1:9" ht="40.9" hidden="1" customHeight="1" x14ac:dyDescent="0.25">
      <c r="A71" s="147" t="s">
        <v>256</v>
      </c>
      <c r="B71" s="238">
        <v>530</v>
      </c>
      <c r="C71" s="148" t="s">
        <v>201</v>
      </c>
      <c r="D71" s="148" t="s">
        <v>254</v>
      </c>
      <c r="E71" s="149" t="s">
        <v>279</v>
      </c>
      <c r="F71" s="149">
        <v>244</v>
      </c>
      <c r="G71" s="178">
        <v>0</v>
      </c>
      <c r="H71" s="178">
        <f>H72</f>
        <v>0</v>
      </c>
      <c r="I71" s="263"/>
    </row>
    <row r="72" spans="1:9" ht="21" hidden="1" customHeight="1" x14ac:dyDescent="0.25">
      <c r="A72" s="147" t="s">
        <v>375</v>
      </c>
      <c r="B72" s="238">
        <v>530</v>
      </c>
      <c r="C72" s="148" t="s">
        <v>201</v>
      </c>
      <c r="D72" s="148" t="s">
        <v>254</v>
      </c>
      <c r="E72" s="149" t="s">
        <v>376</v>
      </c>
      <c r="F72" s="148" t="s">
        <v>187</v>
      </c>
      <c r="G72" s="178">
        <f>G73</f>
        <v>0</v>
      </c>
      <c r="H72" s="178">
        <f>H73</f>
        <v>0</v>
      </c>
      <c r="I72" s="263"/>
    </row>
    <row r="73" spans="1:9" ht="60.75" hidden="1" customHeight="1" x14ac:dyDescent="0.25">
      <c r="A73" s="147" t="s">
        <v>256</v>
      </c>
      <c r="B73" s="238">
        <v>530</v>
      </c>
      <c r="C73" s="148" t="s">
        <v>201</v>
      </c>
      <c r="D73" s="148" t="s">
        <v>254</v>
      </c>
      <c r="E73" s="149" t="s">
        <v>377</v>
      </c>
      <c r="F73" s="149">
        <v>244</v>
      </c>
      <c r="G73" s="178">
        <v>0</v>
      </c>
      <c r="H73" s="178">
        <v>0</v>
      </c>
      <c r="I73" s="263"/>
    </row>
    <row r="74" spans="1:9" ht="25.9" hidden="1" customHeight="1" x14ac:dyDescent="0.25">
      <c r="A74" s="103" t="s">
        <v>282</v>
      </c>
      <c r="B74" s="238">
        <v>530</v>
      </c>
      <c r="C74" s="151" t="s">
        <v>201</v>
      </c>
      <c r="D74" s="151">
        <v>12</v>
      </c>
      <c r="E74" s="153" t="s">
        <v>186</v>
      </c>
      <c r="F74" s="151" t="s">
        <v>187</v>
      </c>
      <c r="G74" s="188">
        <f t="shared" ref="G74:H77" si="6">G75</f>
        <v>0</v>
      </c>
      <c r="H74" s="188">
        <f t="shared" si="6"/>
        <v>0</v>
      </c>
      <c r="I74" s="277"/>
    </row>
    <row r="75" spans="1:9" ht="27" hidden="1" customHeight="1" x14ac:dyDescent="0.25">
      <c r="A75" s="147" t="s">
        <v>346</v>
      </c>
      <c r="B75" s="238">
        <v>530</v>
      </c>
      <c r="C75" s="148" t="s">
        <v>201</v>
      </c>
      <c r="D75" s="148">
        <v>12</v>
      </c>
      <c r="E75" s="149" t="s">
        <v>235</v>
      </c>
      <c r="F75" s="148" t="s">
        <v>187</v>
      </c>
      <c r="G75" s="178">
        <f t="shared" si="6"/>
        <v>0</v>
      </c>
      <c r="H75" s="188">
        <f t="shared" si="6"/>
        <v>0</v>
      </c>
      <c r="I75" s="278"/>
    </row>
    <row r="76" spans="1:9" ht="60.75" hidden="1" customHeight="1" x14ac:dyDescent="0.25">
      <c r="A76" s="105" t="s">
        <v>284</v>
      </c>
      <c r="B76" s="238">
        <v>530</v>
      </c>
      <c r="C76" s="148" t="s">
        <v>201</v>
      </c>
      <c r="D76" s="148">
        <v>12</v>
      </c>
      <c r="E76" s="149" t="s">
        <v>214</v>
      </c>
      <c r="F76" s="148" t="s">
        <v>187</v>
      </c>
      <c r="G76" s="178">
        <f t="shared" si="6"/>
        <v>0</v>
      </c>
      <c r="H76" s="178">
        <f t="shared" si="6"/>
        <v>0</v>
      </c>
      <c r="I76" s="278"/>
    </row>
    <row r="77" spans="1:9" ht="37.15" hidden="1" customHeight="1" x14ac:dyDescent="0.25">
      <c r="A77" s="147" t="s">
        <v>285</v>
      </c>
      <c r="B77" s="238">
        <v>530</v>
      </c>
      <c r="C77" s="148" t="s">
        <v>201</v>
      </c>
      <c r="D77" s="148">
        <v>12</v>
      </c>
      <c r="E77" s="144" t="s">
        <v>286</v>
      </c>
      <c r="F77" s="148" t="s">
        <v>187</v>
      </c>
      <c r="G77" s="178">
        <f t="shared" si="6"/>
        <v>0</v>
      </c>
      <c r="H77" s="178">
        <f t="shared" si="6"/>
        <v>0</v>
      </c>
      <c r="I77" s="278"/>
    </row>
    <row r="78" spans="1:9" ht="37.15" hidden="1" customHeight="1" x14ac:dyDescent="0.25">
      <c r="A78" s="147" t="s">
        <v>256</v>
      </c>
      <c r="B78" s="238">
        <v>530</v>
      </c>
      <c r="C78" s="148" t="s">
        <v>201</v>
      </c>
      <c r="D78" s="148">
        <v>12</v>
      </c>
      <c r="E78" s="149" t="s">
        <v>287</v>
      </c>
      <c r="F78" s="149">
        <v>244</v>
      </c>
      <c r="G78" s="178">
        <v>0</v>
      </c>
      <c r="H78" s="178">
        <f>H79</f>
        <v>0</v>
      </c>
      <c r="I78" s="278"/>
    </row>
    <row r="79" spans="1:9" ht="36.6" hidden="1" customHeight="1" x14ac:dyDescent="0.25">
      <c r="A79" s="202" t="s">
        <v>268</v>
      </c>
      <c r="B79" s="225">
        <v>530</v>
      </c>
      <c r="C79" s="118" t="s">
        <v>201</v>
      </c>
      <c r="D79" s="118" t="s">
        <v>185</v>
      </c>
      <c r="E79" s="119" t="s">
        <v>186</v>
      </c>
      <c r="F79" s="118" t="s">
        <v>187</v>
      </c>
      <c r="G79" s="188">
        <f t="shared" ref="G79:G84" si="7">G80</f>
        <v>0</v>
      </c>
      <c r="H79" s="178">
        <f>H80</f>
        <v>0</v>
      </c>
      <c r="I79" s="278"/>
    </row>
    <row r="80" spans="1:9" ht="37.15" hidden="1" customHeight="1" x14ac:dyDescent="0.25">
      <c r="A80" s="125" t="s">
        <v>269</v>
      </c>
      <c r="B80" s="225">
        <v>530</v>
      </c>
      <c r="C80" s="118" t="s">
        <v>201</v>
      </c>
      <c r="D80" s="118" t="s">
        <v>254</v>
      </c>
      <c r="E80" s="118" t="s">
        <v>186</v>
      </c>
      <c r="F80" s="118" t="s">
        <v>187</v>
      </c>
      <c r="G80" s="188">
        <f t="shared" si="7"/>
        <v>0</v>
      </c>
      <c r="H80" s="178">
        <v>0</v>
      </c>
      <c r="I80" s="263"/>
    </row>
    <row r="81" spans="1:9" ht="27" hidden="1" customHeight="1" x14ac:dyDescent="0.25">
      <c r="A81" s="103" t="s">
        <v>388</v>
      </c>
      <c r="B81" s="238">
        <v>530</v>
      </c>
      <c r="C81" s="122" t="s">
        <v>201</v>
      </c>
      <c r="D81" s="122" t="s">
        <v>254</v>
      </c>
      <c r="E81" s="122" t="s">
        <v>271</v>
      </c>
      <c r="F81" s="122" t="s">
        <v>187</v>
      </c>
      <c r="G81" s="178">
        <f t="shared" si="7"/>
        <v>0</v>
      </c>
      <c r="H81" s="188">
        <f>H82+H89</f>
        <v>0</v>
      </c>
      <c r="I81" s="266"/>
    </row>
    <row r="82" spans="1:9" ht="28.5" hidden="1" customHeight="1" x14ac:dyDescent="0.25">
      <c r="A82" s="147" t="s">
        <v>272</v>
      </c>
      <c r="B82" s="238">
        <v>530</v>
      </c>
      <c r="C82" s="148" t="s">
        <v>201</v>
      </c>
      <c r="D82" s="148" t="s">
        <v>254</v>
      </c>
      <c r="E82" s="149" t="s">
        <v>273</v>
      </c>
      <c r="F82" s="148" t="s">
        <v>187</v>
      </c>
      <c r="G82" s="178">
        <f t="shared" si="7"/>
        <v>0</v>
      </c>
      <c r="H82" s="188">
        <f>H83</f>
        <v>0</v>
      </c>
      <c r="I82" s="279"/>
    </row>
    <row r="83" spans="1:9" ht="31.5" hidden="1" x14ac:dyDescent="0.25">
      <c r="A83" s="147" t="s">
        <v>274</v>
      </c>
      <c r="B83" s="238">
        <v>530</v>
      </c>
      <c r="C83" s="148" t="s">
        <v>201</v>
      </c>
      <c r="D83" s="148" t="s">
        <v>254</v>
      </c>
      <c r="E83" s="149" t="s">
        <v>275</v>
      </c>
      <c r="F83" s="148" t="s">
        <v>187</v>
      </c>
      <c r="G83" s="178">
        <f t="shared" si="7"/>
        <v>0</v>
      </c>
      <c r="H83" s="234">
        <f>H84</f>
        <v>0</v>
      </c>
      <c r="I83" s="267"/>
    </row>
    <row r="84" spans="1:9" ht="31.5" hidden="1" x14ac:dyDescent="0.25">
      <c r="A84" s="147" t="s">
        <v>276</v>
      </c>
      <c r="B84" s="238">
        <v>530</v>
      </c>
      <c r="C84" s="148" t="s">
        <v>201</v>
      </c>
      <c r="D84" s="148" t="s">
        <v>254</v>
      </c>
      <c r="E84" s="149" t="s">
        <v>277</v>
      </c>
      <c r="F84" s="148" t="s">
        <v>187</v>
      </c>
      <c r="G84" s="178">
        <f t="shared" si="7"/>
        <v>0</v>
      </c>
      <c r="H84" s="178">
        <f>H85</f>
        <v>0</v>
      </c>
      <c r="I84" s="263"/>
    </row>
    <row r="85" spans="1:9" ht="31.5" hidden="1" x14ac:dyDescent="0.25">
      <c r="A85" s="147" t="s">
        <v>256</v>
      </c>
      <c r="B85" s="238">
        <v>530</v>
      </c>
      <c r="C85" s="148" t="s">
        <v>201</v>
      </c>
      <c r="D85" s="148" t="s">
        <v>254</v>
      </c>
      <c r="E85" s="149" t="s">
        <v>277</v>
      </c>
      <c r="F85" s="149">
        <v>244</v>
      </c>
      <c r="G85" s="178">
        <v>0</v>
      </c>
      <c r="H85" s="178">
        <f>H86</f>
        <v>0</v>
      </c>
      <c r="I85" s="263"/>
    </row>
    <row r="86" spans="1:9" ht="16.5" hidden="1" x14ac:dyDescent="0.25">
      <c r="A86" s="150" t="s">
        <v>288</v>
      </c>
      <c r="B86" s="225">
        <v>530</v>
      </c>
      <c r="C86" s="151" t="s">
        <v>289</v>
      </c>
      <c r="D86" s="151" t="s">
        <v>185</v>
      </c>
      <c r="E86" s="152" t="s">
        <v>186</v>
      </c>
      <c r="F86" s="151" t="s">
        <v>187</v>
      </c>
      <c r="G86" s="188">
        <v>180.7</v>
      </c>
      <c r="H86" s="178">
        <f>H87+H88</f>
        <v>0</v>
      </c>
      <c r="I86" s="263"/>
    </row>
    <row r="87" spans="1:9" ht="16.5" hidden="1" x14ac:dyDescent="0.25">
      <c r="A87" s="150" t="s">
        <v>290</v>
      </c>
      <c r="B87" s="225">
        <v>530</v>
      </c>
      <c r="C87" s="151" t="s">
        <v>289</v>
      </c>
      <c r="D87" s="151" t="s">
        <v>189</v>
      </c>
      <c r="E87" s="152" t="s">
        <v>186</v>
      </c>
      <c r="F87" s="151" t="s">
        <v>187</v>
      </c>
      <c r="G87" s="188">
        <f>G88</f>
        <v>0</v>
      </c>
      <c r="H87" s="178">
        <v>0</v>
      </c>
      <c r="I87" s="263"/>
    </row>
    <row r="88" spans="1:9" ht="59.25" hidden="1" customHeight="1" x14ac:dyDescent="0.25">
      <c r="A88" s="103" t="s">
        <v>291</v>
      </c>
      <c r="B88" s="225">
        <v>530</v>
      </c>
      <c r="C88" s="122" t="s">
        <v>289</v>
      </c>
      <c r="D88" s="122" t="s">
        <v>189</v>
      </c>
      <c r="E88" s="122" t="s">
        <v>292</v>
      </c>
      <c r="F88" s="122" t="s">
        <v>187</v>
      </c>
      <c r="G88" s="234">
        <f>G89</f>
        <v>0</v>
      </c>
      <c r="H88" s="178">
        <v>0</v>
      </c>
      <c r="I88" s="263"/>
    </row>
    <row r="89" spans="1:9" ht="33" hidden="1" customHeight="1" x14ac:dyDescent="0.25">
      <c r="A89" s="147" t="s">
        <v>293</v>
      </c>
      <c r="B89" s="225">
        <v>530</v>
      </c>
      <c r="C89" s="148" t="s">
        <v>289</v>
      </c>
      <c r="D89" s="148" t="s">
        <v>189</v>
      </c>
      <c r="E89" s="149" t="s">
        <v>294</v>
      </c>
      <c r="F89" s="148" t="s">
        <v>187</v>
      </c>
      <c r="G89" s="178">
        <f>G90</f>
        <v>0</v>
      </c>
      <c r="H89" s="188">
        <f>H90</f>
        <v>0</v>
      </c>
      <c r="I89" s="266"/>
    </row>
    <row r="90" spans="1:9" ht="75" hidden="1" customHeight="1" x14ac:dyDescent="0.25">
      <c r="A90" s="147" t="s">
        <v>295</v>
      </c>
      <c r="B90" s="225">
        <v>530</v>
      </c>
      <c r="C90" s="148" t="s">
        <v>289</v>
      </c>
      <c r="D90" s="148" t="s">
        <v>189</v>
      </c>
      <c r="E90" s="149" t="s">
        <v>296</v>
      </c>
      <c r="F90" s="148" t="s">
        <v>187</v>
      </c>
      <c r="G90" s="178">
        <f>G91</f>
        <v>0</v>
      </c>
      <c r="H90" s="227">
        <f>H91+H109+H111+H115</f>
        <v>0</v>
      </c>
      <c r="I90" s="261"/>
    </row>
    <row r="91" spans="1:9" ht="61.9" hidden="1" customHeight="1" x14ac:dyDescent="0.25">
      <c r="A91" s="147" t="s">
        <v>297</v>
      </c>
      <c r="B91" s="225">
        <v>530</v>
      </c>
      <c r="C91" s="148" t="s">
        <v>289</v>
      </c>
      <c r="D91" s="148" t="s">
        <v>189</v>
      </c>
      <c r="E91" s="149" t="s">
        <v>298</v>
      </c>
      <c r="F91" s="148" t="s">
        <v>187</v>
      </c>
      <c r="G91" s="178">
        <f>G92</f>
        <v>0</v>
      </c>
      <c r="H91" s="178">
        <f>H92</f>
        <v>0</v>
      </c>
      <c r="I91" s="263"/>
    </row>
    <row r="92" spans="1:9" ht="31.5" hidden="1" x14ac:dyDescent="0.25">
      <c r="A92" s="147" t="s">
        <v>256</v>
      </c>
      <c r="B92" s="225">
        <v>530</v>
      </c>
      <c r="C92" s="148" t="s">
        <v>289</v>
      </c>
      <c r="D92" s="148" t="s">
        <v>189</v>
      </c>
      <c r="E92" s="149" t="s">
        <v>298</v>
      </c>
      <c r="F92" s="149">
        <v>244</v>
      </c>
      <c r="G92" s="178">
        <v>0</v>
      </c>
      <c r="H92" s="178">
        <f>H93</f>
        <v>0</v>
      </c>
      <c r="I92" s="263"/>
    </row>
    <row r="93" spans="1:9" ht="47.25" hidden="1" x14ac:dyDescent="0.25">
      <c r="A93" s="147" t="s">
        <v>299</v>
      </c>
      <c r="B93" s="225">
        <v>530</v>
      </c>
      <c r="C93" s="148" t="s">
        <v>289</v>
      </c>
      <c r="D93" s="148" t="s">
        <v>189</v>
      </c>
      <c r="E93" s="149" t="s">
        <v>298</v>
      </c>
      <c r="F93" s="149">
        <v>810</v>
      </c>
      <c r="G93" s="178">
        <v>0</v>
      </c>
      <c r="H93" s="178">
        <v>0</v>
      </c>
      <c r="I93" s="263"/>
    </row>
    <row r="94" spans="1:9" ht="34.5" customHeight="1" x14ac:dyDescent="0.25">
      <c r="A94" s="150" t="s">
        <v>300</v>
      </c>
      <c r="B94" s="225">
        <v>530</v>
      </c>
      <c r="C94" s="151" t="s">
        <v>289</v>
      </c>
      <c r="D94" s="151" t="s">
        <v>245</v>
      </c>
      <c r="E94" s="152" t="s">
        <v>186</v>
      </c>
      <c r="F94" s="151" t="s">
        <v>187</v>
      </c>
      <c r="G94" s="188">
        <f>G95</f>
        <v>106.7</v>
      </c>
      <c r="H94" s="188">
        <f>H95</f>
        <v>111.9</v>
      </c>
      <c r="I94" s="263"/>
    </row>
    <row r="95" spans="1:9" ht="47.25" x14ac:dyDescent="0.25">
      <c r="A95" s="116" t="s">
        <v>301</v>
      </c>
      <c r="B95" s="238">
        <v>530</v>
      </c>
      <c r="C95" s="122" t="s">
        <v>289</v>
      </c>
      <c r="D95" s="122" t="s">
        <v>245</v>
      </c>
      <c r="E95" s="122" t="s">
        <v>292</v>
      </c>
      <c r="F95" s="122" t="s">
        <v>187</v>
      </c>
      <c r="G95" s="234">
        <f>G96+G114+G116+G121+G119</f>
        <v>106.7</v>
      </c>
      <c r="H95" s="234">
        <f>H96+H114+H116+H121+H119</f>
        <v>111.9</v>
      </c>
      <c r="I95" s="263"/>
    </row>
    <row r="96" spans="1:9" ht="47.25" x14ac:dyDescent="0.25">
      <c r="A96" s="147" t="s">
        <v>302</v>
      </c>
      <c r="B96" s="238">
        <v>530</v>
      </c>
      <c r="C96" s="148" t="s">
        <v>289</v>
      </c>
      <c r="D96" s="148" t="s">
        <v>245</v>
      </c>
      <c r="E96" s="149" t="s">
        <v>303</v>
      </c>
      <c r="F96" s="148" t="s">
        <v>187</v>
      </c>
      <c r="G96" s="178">
        <f t="shared" ref="G96:H98" si="8">G97</f>
        <v>106.7</v>
      </c>
      <c r="H96" s="178">
        <f t="shared" si="8"/>
        <v>111.9</v>
      </c>
      <c r="I96" s="263"/>
    </row>
    <row r="97" spans="1:11" ht="31.5" x14ac:dyDescent="0.25">
      <c r="A97" s="147" t="s">
        <v>304</v>
      </c>
      <c r="B97" s="238">
        <v>530</v>
      </c>
      <c r="C97" s="148" t="s">
        <v>289</v>
      </c>
      <c r="D97" s="148" t="s">
        <v>245</v>
      </c>
      <c r="E97" s="149" t="s">
        <v>305</v>
      </c>
      <c r="F97" s="148" t="s">
        <v>187</v>
      </c>
      <c r="G97" s="178">
        <f t="shared" si="8"/>
        <v>106.7</v>
      </c>
      <c r="H97" s="178">
        <f t="shared" si="8"/>
        <v>111.9</v>
      </c>
      <c r="I97" s="263"/>
    </row>
    <row r="98" spans="1:11" ht="31.5" x14ac:dyDescent="0.25">
      <c r="A98" s="147" t="s">
        <v>306</v>
      </c>
      <c r="B98" s="238">
        <v>530</v>
      </c>
      <c r="C98" s="148" t="s">
        <v>289</v>
      </c>
      <c r="D98" s="148" t="s">
        <v>245</v>
      </c>
      <c r="E98" s="149" t="s">
        <v>307</v>
      </c>
      <c r="F98" s="148" t="s">
        <v>187</v>
      </c>
      <c r="G98" s="178">
        <f t="shared" si="8"/>
        <v>106.7</v>
      </c>
      <c r="H98" s="178">
        <f t="shared" si="8"/>
        <v>111.9</v>
      </c>
      <c r="I98" s="263"/>
    </row>
    <row r="99" spans="1:11" ht="31.5" x14ac:dyDescent="0.25">
      <c r="A99" s="147" t="s">
        <v>256</v>
      </c>
      <c r="B99" s="238">
        <v>530</v>
      </c>
      <c r="C99" s="148" t="s">
        <v>289</v>
      </c>
      <c r="D99" s="148" t="s">
        <v>245</v>
      </c>
      <c r="E99" s="149" t="s">
        <v>307</v>
      </c>
      <c r="F99" s="149">
        <v>247</v>
      </c>
      <c r="G99" s="178">
        <f>прил.7!F99</f>
        <v>106.7</v>
      </c>
      <c r="H99" s="178">
        <f>прил.7!G99</f>
        <v>111.9</v>
      </c>
      <c r="I99" s="263"/>
      <c r="K99" s="102"/>
    </row>
    <row r="100" spans="1:11" ht="31.5" x14ac:dyDescent="0.25">
      <c r="A100" s="147" t="s">
        <v>308</v>
      </c>
      <c r="B100" s="238">
        <v>530</v>
      </c>
      <c r="C100" s="148" t="s">
        <v>289</v>
      </c>
      <c r="D100" s="148" t="s">
        <v>245</v>
      </c>
      <c r="E100" s="149" t="s">
        <v>309</v>
      </c>
      <c r="F100" s="148" t="s">
        <v>187</v>
      </c>
      <c r="G100" s="178"/>
      <c r="H100" s="178">
        <f>H101+H103+H105+H107</f>
        <v>0</v>
      </c>
      <c r="I100" s="263"/>
    </row>
    <row r="101" spans="1:11" ht="24" hidden="1" customHeight="1" x14ac:dyDescent="0.25">
      <c r="A101" s="147" t="s">
        <v>310</v>
      </c>
      <c r="B101" s="238">
        <v>530</v>
      </c>
      <c r="C101" s="148" t="s">
        <v>289</v>
      </c>
      <c r="D101" s="148" t="s">
        <v>245</v>
      </c>
      <c r="E101" s="149" t="s">
        <v>311</v>
      </c>
      <c r="F101" s="148" t="s">
        <v>187</v>
      </c>
      <c r="G101" s="178"/>
      <c r="H101" s="178"/>
      <c r="I101" s="263"/>
    </row>
    <row r="102" spans="1:11" ht="42" hidden="1" customHeight="1" x14ac:dyDescent="0.25">
      <c r="A102" s="147" t="s">
        <v>312</v>
      </c>
      <c r="B102" s="238">
        <v>530</v>
      </c>
      <c r="C102" s="148" t="s">
        <v>289</v>
      </c>
      <c r="D102" s="148" t="s">
        <v>245</v>
      </c>
      <c r="E102" s="149" t="s">
        <v>313</v>
      </c>
      <c r="F102" s="148" t="s">
        <v>187</v>
      </c>
      <c r="G102" s="178"/>
      <c r="H102" s="178"/>
      <c r="I102" s="263"/>
    </row>
    <row r="103" spans="1:11" ht="31.5" hidden="1" customHeight="1" x14ac:dyDescent="0.25">
      <c r="A103" s="147" t="s">
        <v>256</v>
      </c>
      <c r="B103" s="238">
        <v>530</v>
      </c>
      <c r="C103" s="148" t="s">
        <v>289</v>
      </c>
      <c r="D103" s="148" t="s">
        <v>245</v>
      </c>
      <c r="E103" s="149" t="s">
        <v>313</v>
      </c>
      <c r="F103" s="149">
        <v>244</v>
      </c>
      <c r="G103" s="178"/>
      <c r="H103" s="178">
        <f>H104</f>
        <v>0</v>
      </c>
      <c r="I103" s="263"/>
    </row>
    <row r="104" spans="1:11" ht="39.75" hidden="1" customHeight="1" x14ac:dyDescent="0.25">
      <c r="A104" s="147" t="s">
        <v>314</v>
      </c>
      <c r="B104" s="238">
        <v>530</v>
      </c>
      <c r="C104" s="148" t="s">
        <v>289</v>
      </c>
      <c r="D104" s="148" t="s">
        <v>245</v>
      </c>
      <c r="E104" s="149" t="s">
        <v>315</v>
      </c>
      <c r="F104" s="148" t="s">
        <v>187</v>
      </c>
      <c r="G104" s="178">
        <f>G105</f>
        <v>0</v>
      </c>
      <c r="H104" s="178"/>
      <c r="I104" s="263"/>
    </row>
    <row r="105" spans="1:11" ht="46.5" hidden="1" customHeight="1" x14ac:dyDescent="0.25">
      <c r="A105" s="147" t="s">
        <v>316</v>
      </c>
      <c r="B105" s="238">
        <v>530</v>
      </c>
      <c r="C105" s="148" t="s">
        <v>289</v>
      </c>
      <c r="D105" s="148" t="s">
        <v>245</v>
      </c>
      <c r="E105" s="149" t="s">
        <v>317</v>
      </c>
      <c r="F105" s="148" t="s">
        <v>187</v>
      </c>
      <c r="G105" s="178">
        <f>G106+G108+G110+G112</f>
        <v>0</v>
      </c>
      <c r="H105" s="178">
        <f>H106</f>
        <v>0</v>
      </c>
      <c r="I105" s="263"/>
    </row>
    <row r="106" spans="1:11" ht="42" hidden="1" customHeight="1" x14ac:dyDescent="0.25">
      <c r="A106" s="147" t="s">
        <v>318</v>
      </c>
      <c r="B106" s="238">
        <v>530</v>
      </c>
      <c r="C106" s="148" t="s">
        <v>289</v>
      </c>
      <c r="D106" s="148" t="s">
        <v>245</v>
      </c>
      <c r="E106" s="149" t="s">
        <v>319</v>
      </c>
      <c r="F106" s="148" t="s">
        <v>187</v>
      </c>
      <c r="G106" s="178"/>
      <c r="H106" s="178"/>
      <c r="I106" s="263"/>
    </row>
    <row r="107" spans="1:11" ht="31.5" hidden="1" x14ac:dyDescent="0.25">
      <c r="A107" s="147" t="s">
        <v>256</v>
      </c>
      <c r="B107" s="238">
        <v>530</v>
      </c>
      <c r="C107" s="148" t="s">
        <v>289</v>
      </c>
      <c r="D107" s="148" t="s">
        <v>245</v>
      </c>
      <c r="E107" s="149" t="s">
        <v>319</v>
      </c>
      <c r="F107" s="148" t="s">
        <v>230</v>
      </c>
      <c r="G107" s="178"/>
      <c r="H107" s="178">
        <f>H108</f>
        <v>0</v>
      </c>
      <c r="I107" s="263"/>
    </row>
    <row r="108" spans="1:11" ht="42.75" hidden="1" customHeight="1" x14ac:dyDescent="0.25">
      <c r="A108" s="147" t="s">
        <v>320</v>
      </c>
      <c r="B108" s="238">
        <v>530</v>
      </c>
      <c r="C108" s="148" t="s">
        <v>289</v>
      </c>
      <c r="D108" s="148" t="s">
        <v>245</v>
      </c>
      <c r="E108" s="149" t="s">
        <v>321</v>
      </c>
      <c r="F108" s="148" t="s">
        <v>187</v>
      </c>
      <c r="G108" s="178">
        <f>G109</f>
        <v>0</v>
      </c>
      <c r="H108" s="178"/>
      <c r="I108" s="263"/>
    </row>
    <row r="109" spans="1:11" ht="42.75" hidden="1" customHeight="1" x14ac:dyDescent="0.25">
      <c r="A109" s="147" t="s">
        <v>256</v>
      </c>
      <c r="B109" s="238">
        <v>530</v>
      </c>
      <c r="C109" s="148" t="s">
        <v>289</v>
      </c>
      <c r="D109" s="148" t="s">
        <v>245</v>
      </c>
      <c r="E109" s="149" t="s">
        <v>321</v>
      </c>
      <c r="F109" s="149">
        <v>244</v>
      </c>
      <c r="G109" s="178"/>
      <c r="H109" s="178">
        <f>H110</f>
        <v>0</v>
      </c>
      <c r="I109" s="263"/>
    </row>
    <row r="110" spans="1:11" ht="42.75" hidden="1" customHeight="1" x14ac:dyDescent="0.25">
      <c r="A110" s="147" t="s">
        <v>379</v>
      </c>
      <c r="B110" s="238">
        <v>530</v>
      </c>
      <c r="C110" s="148" t="s">
        <v>289</v>
      </c>
      <c r="D110" s="148" t="s">
        <v>245</v>
      </c>
      <c r="E110" s="149" t="s">
        <v>323</v>
      </c>
      <c r="F110" s="148" t="s">
        <v>187</v>
      </c>
      <c r="G110" s="178">
        <f>G111</f>
        <v>0</v>
      </c>
      <c r="H110" s="178">
        <v>0</v>
      </c>
      <c r="I110" s="263"/>
    </row>
    <row r="111" spans="1:11" ht="42.75" hidden="1" customHeight="1" x14ac:dyDescent="0.25">
      <c r="A111" s="147" t="s">
        <v>256</v>
      </c>
      <c r="B111" s="238">
        <v>530</v>
      </c>
      <c r="C111" s="148" t="s">
        <v>289</v>
      </c>
      <c r="D111" s="148" t="s">
        <v>245</v>
      </c>
      <c r="E111" s="149" t="s">
        <v>323</v>
      </c>
      <c r="F111" s="149">
        <v>244</v>
      </c>
      <c r="G111" s="178"/>
      <c r="H111" s="178">
        <f>H112</f>
        <v>0</v>
      </c>
      <c r="I111" s="263"/>
    </row>
    <row r="112" spans="1:11" ht="42.75" hidden="1" customHeight="1" x14ac:dyDescent="0.25">
      <c r="A112" s="147" t="s">
        <v>380</v>
      </c>
      <c r="B112" s="238">
        <v>530</v>
      </c>
      <c r="C112" s="148" t="s">
        <v>289</v>
      </c>
      <c r="D112" s="148" t="s">
        <v>245</v>
      </c>
      <c r="E112" s="149" t="s">
        <v>325</v>
      </c>
      <c r="F112" s="148" t="s">
        <v>187</v>
      </c>
      <c r="G112" s="178">
        <f>G113</f>
        <v>0</v>
      </c>
      <c r="H112" s="178">
        <v>0</v>
      </c>
      <c r="I112" s="263"/>
    </row>
    <row r="113" spans="1:9" ht="42.75" hidden="1" customHeight="1" x14ac:dyDescent="0.25">
      <c r="A113" s="147" t="s">
        <v>256</v>
      </c>
      <c r="B113" s="238">
        <v>530</v>
      </c>
      <c r="C113" s="148" t="s">
        <v>289</v>
      </c>
      <c r="D113" s="148" t="s">
        <v>245</v>
      </c>
      <c r="E113" s="149" t="s">
        <v>325</v>
      </c>
      <c r="F113" s="149">
        <v>244</v>
      </c>
      <c r="G113" s="178"/>
      <c r="H113" s="178">
        <f>H114</f>
        <v>0</v>
      </c>
      <c r="I113" s="263"/>
    </row>
    <row r="114" spans="1:9" ht="42.75" hidden="1" customHeight="1" x14ac:dyDescent="0.25">
      <c r="A114" s="147" t="s">
        <v>320</v>
      </c>
      <c r="B114" s="238">
        <v>530</v>
      </c>
      <c r="C114" s="148" t="s">
        <v>289</v>
      </c>
      <c r="D114" s="148" t="s">
        <v>245</v>
      </c>
      <c r="E114" s="149" t="s">
        <v>321</v>
      </c>
      <c r="F114" s="148" t="s">
        <v>187</v>
      </c>
      <c r="G114" s="178">
        <v>0</v>
      </c>
      <c r="H114" s="178">
        <v>0</v>
      </c>
      <c r="I114" s="263"/>
    </row>
    <row r="115" spans="1:9" ht="42.75" hidden="1" customHeight="1" x14ac:dyDescent="0.25">
      <c r="A115" s="147" t="s">
        <v>256</v>
      </c>
      <c r="B115" s="238">
        <v>530</v>
      </c>
      <c r="C115" s="148" t="s">
        <v>289</v>
      </c>
      <c r="D115" s="148" t="s">
        <v>245</v>
      </c>
      <c r="E115" s="149" t="s">
        <v>321</v>
      </c>
      <c r="F115" s="149">
        <v>244</v>
      </c>
      <c r="G115" s="178">
        <v>0</v>
      </c>
      <c r="H115" s="178">
        <f>H116</f>
        <v>0</v>
      </c>
      <c r="I115" s="263"/>
    </row>
    <row r="116" spans="1:9" ht="42.75" hidden="1" customHeight="1" x14ac:dyDescent="0.25">
      <c r="A116" s="147" t="s">
        <v>322</v>
      </c>
      <c r="B116" s="238">
        <v>530</v>
      </c>
      <c r="C116" s="148" t="s">
        <v>289</v>
      </c>
      <c r="D116" s="148" t="s">
        <v>245</v>
      </c>
      <c r="E116" s="149" t="s">
        <v>323</v>
      </c>
      <c r="F116" s="148" t="s">
        <v>187</v>
      </c>
      <c r="G116" s="178">
        <f>G117</f>
        <v>0</v>
      </c>
      <c r="H116" s="178">
        <v>0</v>
      </c>
      <c r="I116" s="263"/>
    </row>
    <row r="117" spans="1:9" ht="31.5" hidden="1" customHeight="1" x14ac:dyDescent="0.25">
      <c r="A117" s="147" t="s">
        <v>256</v>
      </c>
      <c r="B117" s="238">
        <v>530</v>
      </c>
      <c r="C117" s="148" t="s">
        <v>289</v>
      </c>
      <c r="D117" s="148" t="s">
        <v>245</v>
      </c>
      <c r="E117" s="149" t="s">
        <v>323</v>
      </c>
      <c r="F117" s="149">
        <v>244</v>
      </c>
      <c r="G117" s="178">
        <v>0</v>
      </c>
      <c r="H117" s="188">
        <f>H118</f>
        <v>0</v>
      </c>
      <c r="I117" s="266"/>
    </row>
    <row r="118" spans="1:9" ht="66" hidden="1" customHeight="1" x14ac:dyDescent="0.25">
      <c r="A118" s="147" t="s">
        <v>380</v>
      </c>
      <c r="B118" s="238">
        <v>530</v>
      </c>
      <c r="C118" s="148" t="s">
        <v>289</v>
      </c>
      <c r="D118" s="148" t="s">
        <v>245</v>
      </c>
      <c r="E118" s="149" t="s">
        <v>325</v>
      </c>
      <c r="F118" s="148" t="s">
        <v>187</v>
      </c>
      <c r="G118" s="178">
        <v>0</v>
      </c>
      <c r="H118" s="227">
        <f>H119</f>
        <v>0</v>
      </c>
      <c r="I118" s="261"/>
    </row>
    <row r="119" spans="1:9" ht="36.75" hidden="1" customHeight="1" x14ac:dyDescent="0.25">
      <c r="A119" s="147" t="s">
        <v>256</v>
      </c>
      <c r="B119" s="238">
        <v>530</v>
      </c>
      <c r="C119" s="148" t="s">
        <v>289</v>
      </c>
      <c r="D119" s="148" t="s">
        <v>245</v>
      </c>
      <c r="E119" s="149" t="s">
        <v>325</v>
      </c>
      <c r="F119" s="149">
        <v>244</v>
      </c>
      <c r="G119" s="178"/>
      <c r="H119" s="178">
        <v>0</v>
      </c>
      <c r="I119" s="263"/>
    </row>
    <row r="120" spans="1:9" ht="38.25" customHeight="1" x14ac:dyDescent="0.25">
      <c r="A120" s="147" t="s">
        <v>326</v>
      </c>
      <c r="B120" s="238">
        <v>530</v>
      </c>
      <c r="C120" s="148" t="s">
        <v>289</v>
      </c>
      <c r="D120" s="148" t="s">
        <v>245</v>
      </c>
      <c r="E120" s="149" t="s">
        <v>327</v>
      </c>
      <c r="F120" s="148" t="s">
        <v>187</v>
      </c>
      <c r="G120" s="178">
        <f>G121</f>
        <v>0</v>
      </c>
      <c r="H120" s="178">
        <f>H121+H140</f>
        <v>0</v>
      </c>
      <c r="I120" s="263"/>
    </row>
    <row r="121" spans="1:9" ht="31.5" x14ac:dyDescent="0.25">
      <c r="A121" s="147" t="s">
        <v>256</v>
      </c>
      <c r="B121" s="238">
        <v>530</v>
      </c>
      <c r="C121" s="148" t="s">
        <v>289</v>
      </c>
      <c r="D121" s="148" t="s">
        <v>245</v>
      </c>
      <c r="E121" s="149" t="s">
        <v>327</v>
      </c>
      <c r="F121" s="149">
        <v>244</v>
      </c>
      <c r="G121" s="178">
        <f>прил.7!F121</f>
        <v>0</v>
      </c>
      <c r="H121" s="178">
        <f>прил.7!G121</f>
        <v>0</v>
      </c>
      <c r="I121" s="263"/>
    </row>
    <row r="122" spans="1:9" ht="34.5" customHeight="1" x14ac:dyDescent="0.25">
      <c r="A122" s="150" t="s">
        <v>328</v>
      </c>
      <c r="B122" s="225">
        <v>530</v>
      </c>
      <c r="C122" s="151" t="s">
        <v>329</v>
      </c>
      <c r="D122" s="151" t="s">
        <v>185</v>
      </c>
      <c r="E122" s="152" t="s">
        <v>186</v>
      </c>
      <c r="F122" s="151" t="s">
        <v>187</v>
      </c>
      <c r="G122" s="188">
        <f>G123</f>
        <v>686.2</v>
      </c>
      <c r="H122" s="188">
        <f>H123</f>
        <v>642.70000000000005</v>
      </c>
      <c r="I122" s="263"/>
    </row>
    <row r="123" spans="1:9" ht="47.25" x14ac:dyDescent="0.25">
      <c r="A123" s="105" t="s">
        <v>330</v>
      </c>
      <c r="B123" s="238">
        <v>530</v>
      </c>
      <c r="C123" s="122" t="s">
        <v>329</v>
      </c>
      <c r="D123" s="122" t="s">
        <v>184</v>
      </c>
      <c r="E123" s="122" t="s">
        <v>331</v>
      </c>
      <c r="F123" s="122" t="s">
        <v>187</v>
      </c>
      <c r="G123" s="234">
        <f>G124</f>
        <v>686.2</v>
      </c>
      <c r="H123" s="178">
        <f>H124</f>
        <v>642.70000000000005</v>
      </c>
      <c r="I123" s="265"/>
    </row>
    <row r="124" spans="1:9" ht="57" customHeight="1" x14ac:dyDescent="0.25">
      <c r="A124" s="147" t="s">
        <v>332</v>
      </c>
      <c r="B124" s="238">
        <v>530</v>
      </c>
      <c r="C124" s="148" t="s">
        <v>329</v>
      </c>
      <c r="D124" s="148" t="s">
        <v>184</v>
      </c>
      <c r="E124" s="149" t="s">
        <v>333</v>
      </c>
      <c r="F124" s="148" t="s">
        <v>187</v>
      </c>
      <c r="G124" s="178">
        <f>G125+G130</f>
        <v>686.2</v>
      </c>
      <c r="H124" s="178">
        <f>H125+H130</f>
        <v>642.70000000000005</v>
      </c>
      <c r="I124" s="263"/>
    </row>
    <row r="125" spans="1:9" ht="55.5" customHeight="1" x14ac:dyDescent="0.25">
      <c r="A125" s="147" t="s">
        <v>334</v>
      </c>
      <c r="B125" s="238">
        <v>530</v>
      </c>
      <c r="C125" s="148" t="s">
        <v>329</v>
      </c>
      <c r="D125" s="148" t="s">
        <v>184</v>
      </c>
      <c r="E125" s="149" t="s">
        <v>335</v>
      </c>
      <c r="F125" s="148" t="s">
        <v>187</v>
      </c>
      <c r="G125" s="178">
        <f>G126+G145</f>
        <v>517.9</v>
      </c>
      <c r="H125" s="178">
        <f>H126</f>
        <v>466.1</v>
      </c>
      <c r="I125" s="263"/>
    </row>
    <row r="126" spans="1:9" ht="36" customHeight="1" x14ac:dyDescent="0.25">
      <c r="A126" s="147" t="s">
        <v>382</v>
      </c>
      <c r="B126" s="238">
        <v>530</v>
      </c>
      <c r="C126" s="148" t="s">
        <v>329</v>
      </c>
      <c r="D126" s="148" t="s">
        <v>184</v>
      </c>
      <c r="E126" s="149" t="s">
        <v>337</v>
      </c>
      <c r="F126" s="148" t="s">
        <v>187</v>
      </c>
      <c r="G126" s="178">
        <f>G128+G129</f>
        <v>517.9</v>
      </c>
      <c r="H126" s="178">
        <f>H127</f>
        <v>466.1</v>
      </c>
      <c r="I126" s="263"/>
    </row>
    <row r="127" spans="1:9" ht="38.25" customHeight="1" x14ac:dyDescent="0.25">
      <c r="A127" s="147" t="s">
        <v>338</v>
      </c>
      <c r="B127" s="238">
        <v>530</v>
      </c>
      <c r="C127" s="148" t="s">
        <v>329</v>
      </c>
      <c r="D127" s="148" t="s">
        <v>184</v>
      </c>
      <c r="E127" s="149" t="s">
        <v>337</v>
      </c>
      <c r="F127" s="148" t="s">
        <v>339</v>
      </c>
      <c r="G127" s="178">
        <f>G128+G129</f>
        <v>517.9</v>
      </c>
      <c r="H127" s="178">
        <f>H128+H129</f>
        <v>466.1</v>
      </c>
      <c r="I127" s="263"/>
    </row>
    <row r="128" spans="1:9" ht="23.25" customHeight="1" x14ac:dyDescent="0.25">
      <c r="A128" s="147" t="s">
        <v>340</v>
      </c>
      <c r="B128" s="238">
        <v>530</v>
      </c>
      <c r="C128" s="148" t="s">
        <v>329</v>
      </c>
      <c r="D128" s="148" t="s">
        <v>184</v>
      </c>
      <c r="E128" s="149" t="s">
        <v>337</v>
      </c>
      <c r="F128" s="149">
        <v>111</v>
      </c>
      <c r="G128" s="178">
        <f>прил.7!F128</f>
        <v>425</v>
      </c>
      <c r="H128" s="178">
        <f>прил.7!G128</f>
        <v>380</v>
      </c>
      <c r="I128" s="266"/>
    </row>
    <row r="129" spans="1:9" s="121" customFormat="1" ht="47.25" x14ac:dyDescent="0.25">
      <c r="A129" s="147" t="s">
        <v>341</v>
      </c>
      <c r="B129" s="238">
        <v>530</v>
      </c>
      <c r="C129" s="148" t="s">
        <v>329</v>
      </c>
      <c r="D129" s="148" t="s">
        <v>184</v>
      </c>
      <c r="E129" s="149" t="s">
        <v>337</v>
      </c>
      <c r="F129" s="149">
        <v>119</v>
      </c>
      <c r="G129" s="178">
        <f>прил.7!F129</f>
        <v>92.9</v>
      </c>
      <c r="H129" s="178">
        <f>прил.7!G129</f>
        <v>86.1</v>
      </c>
      <c r="I129" s="266"/>
    </row>
    <row r="130" spans="1:9" ht="27" customHeight="1" x14ac:dyDescent="0.25">
      <c r="A130" s="147" t="s">
        <v>342</v>
      </c>
      <c r="B130" s="238">
        <v>530</v>
      </c>
      <c r="C130" s="148" t="s">
        <v>329</v>
      </c>
      <c r="D130" s="148" t="s">
        <v>184</v>
      </c>
      <c r="E130" s="149" t="s">
        <v>343</v>
      </c>
      <c r="F130" s="148" t="s">
        <v>187</v>
      </c>
      <c r="G130" s="178">
        <f>G131+G132</f>
        <v>168.3</v>
      </c>
      <c r="H130" s="178">
        <f>H131</f>
        <v>176.6</v>
      </c>
      <c r="I130" s="263"/>
    </row>
    <row r="131" spans="1:9" ht="30" customHeight="1" x14ac:dyDescent="0.25">
      <c r="A131" s="147" t="s">
        <v>256</v>
      </c>
      <c r="B131" s="238">
        <v>530</v>
      </c>
      <c r="C131" s="148" t="s">
        <v>329</v>
      </c>
      <c r="D131" s="148" t="s">
        <v>184</v>
      </c>
      <c r="E131" s="149" t="s">
        <v>343</v>
      </c>
      <c r="F131" s="149">
        <v>244</v>
      </c>
      <c r="G131" s="178">
        <f>прил.7!F131</f>
        <v>168.3</v>
      </c>
      <c r="H131" s="178">
        <f>прил.7!G131</f>
        <v>176.6</v>
      </c>
      <c r="I131" s="263"/>
    </row>
    <row r="132" spans="1:9" ht="39.75" hidden="1" customHeight="1" x14ac:dyDescent="0.25">
      <c r="A132" s="147" t="s">
        <v>210</v>
      </c>
      <c r="B132" s="238">
        <v>530</v>
      </c>
      <c r="C132" s="148" t="s">
        <v>329</v>
      </c>
      <c r="D132" s="148" t="s">
        <v>184</v>
      </c>
      <c r="E132" s="149" t="s">
        <v>343</v>
      </c>
      <c r="F132" s="149">
        <v>851</v>
      </c>
      <c r="G132" s="178"/>
      <c r="H132" s="178">
        <f>H133</f>
        <v>0</v>
      </c>
      <c r="I132" s="263"/>
    </row>
    <row r="133" spans="1:9" ht="34.5" hidden="1" customHeight="1" x14ac:dyDescent="0.25">
      <c r="A133" s="150" t="s">
        <v>344</v>
      </c>
      <c r="B133" s="238">
        <v>530</v>
      </c>
      <c r="C133" s="151">
        <v>10</v>
      </c>
      <c r="D133" s="151" t="s">
        <v>185</v>
      </c>
      <c r="E133" s="152" t="s">
        <v>186</v>
      </c>
      <c r="F133" s="151" t="s">
        <v>187</v>
      </c>
      <c r="G133" s="188">
        <f>G134</f>
        <v>0</v>
      </c>
      <c r="H133" s="178"/>
      <c r="I133" s="263"/>
    </row>
    <row r="134" spans="1:9" ht="34.5" hidden="1" customHeight="1" x14ac:dyDescent="0.25">
      <c r="A134" s="150" t="s">
        <v>345</v>
      </c>
      <c r="B134" s="238">
        <v>530</v>
      </c>
      <c r="C134" s="151">
        <v>10</v>
      </c>
      <c r="D134" s="151" t="s">
        <v>184</v>
      </c>
      <c r="E134" s="152" t="s">
        <v>186</v>
      </c>
      <c r="F134" s="151" t="s">
        <v>187</v>
      </c>
      <c r="G134" s="188">
        <f>G135</f>
        <v>0</v>
      </c>
      <c r="H134" s="188">
        <f>H135</f>
        <v>0</v>
      </c>
      <c r="I134" s="266"/>
    </row>
    <row r="135" spans="1:9" ht="34.5" hidden="1" customHeight="1" x14ac:dyDescent="0.25">
      <c r="A135" s="147" t="s">
        <v>346</v>
      </c>
      <c r="B135" s="238">
        <v>530</v>
      </c>
      <c r="C135" s="148">
        <v>10</v>
      </c>
      <c r="D135" s="148" t="s">
        <v>184</v>
      </c>
      <c r="E135" s="149" t="s">
        <v>235</v>
      </c>
      <c r="F135" s="148" t="s">
        <v>187</v>
      </c>
      <c r="G135" s="178">
        <f>G136</f>
        <v>0</v>
      </c>
      <c r="H135" s="178">
        <f>H136</f>
        <v>0</v>
      </c>
      <c r="I135" s="263"/>
    </row>
    <row r="136" spans="1:9" ht="34.5" hidden="1" customHeight="1" x14ac:dyDescent="0.25">
      <c r="A136" s="147" t="s">
        <v>284</v>
      </c>
      <c r="B136" s="238">
        <v>530</v>
      </c>
      <c r="C136" s="148">
        <v>10</v>
      </c>
      <c r="D136" s="148" t="s">
        <v>184</v>
      </c>
      <c r="E136" s="149" t="s">
        <v>214</v>
      </c>
      <c r="F136" s="148" t="s">
        <v>187</v>
      </c>
      <c r="G136" s="178">
        <f>G137</f>
        <v>0</v>
      </c>
      <c r="H136" s="178">
        <f>H137</f>
        <v>0</v>
      </c>
      <c r="I136" s="263"/>
    </row>
    <row r="137" spans="1:9" ht="34.5" hidden="1" customHeight="1" x14ac:dyDescent="0.25">
      <c r="A137" s="105" t="s">
        <v>347</v>
      </c>
      <c r="B137" s="238">
        <v>530</v>
      </c>
      <c r="C137" s="148">
        <v>10</v>
      </c>
      <c r="D137" s="148" t="s">
        <v>184</v>
      </c>
      <c r="E137" s="149" t="s">
        <v>348</v>
      </c>
      <c r="F137" s="148" t="s">
        <v>187</v>
      </c>
      <c r="G137" s="178">
        <f>G138</f>
        <v>0</v>
      </c>
      <c r="H137" s="178">
        <f>H138</f>
        <v>0</v>
      </c>
      <c r="I137" s="263"/>
    </row>
    <row r="138" spans="1:9" ht="34.5" hidden="1" customHeight="1" x14ac:dyDescent="0.25">
      <c r="A138" s="105" t="s">
        <v>349</v>
      </c>
      <c r="B138" s="238">
        <v>530</v>
      </c>
      <c r="C138" s="143">
        <v>10</v>
      </c>
      <c r="D138" s="148" t="s">
        <v>184</v>
      </c>
      <c r="E138" s="123" t="s">
        <v>348</v>
      </c>
      <c r="F138" s="123">
        <v>312</v>
      </c>
      <c r="G138" s="199"/>
      <c r="H138" s="178">
        <f>H139</f>
        <v>0</v>
      </c>
      <c r="I138" s="263"/>
    </row>
    <row r="139" spans="1:9" ht="34.5" hidden="1" customHeight="1" x14ac:dyDescent="0.25">
      <c r="A139" s="103" t="s">
        <v>350</v>
      </c>
      <c r="B139" s="238">
        <v>530</v>
      </c>
      <c r="C139" s="145" t="s">
        <v>232</v>
      </c>
      <c r="D139" s="151" t="s">
        <v>185</v>
      </c>
      <c r="E139" s="119" t="s">
        <v>186</v>
      </c>
      <c r="F139" s="145" t="s">
        <v>187</v>
      </c>
      <c r="G139" s="188">
        <f>G140</f>
        <v>0</v>
      </c>
      <c r="H139" s="178"/>
      <c r="I139" s="263"/>
    </row>
    <row r="140" spans="1:9" ht="54" hidden="1" customHeight="1" x14ac:dyDescent="0.25">
      <c r="A140" s="105" t="s">
        <v>351</v>
      </c>
      <c r="B140" s="238">
        <v>530</v>
      </c>
      <c r="C140" s="143" t="s">
        <v>232</v>
      </c>
      <c r="D140" s="148" t="s">
        <v>184</v>
      </c>
      <c r="E140" s="123" t="s">
        <v>186</v>
      </c>
      <c r="F140" s="143" t="s">
        <v>187</v>
      </c>
      <c r="G140" s="178">
        <f>G141</f>
        <v>0</v>
      </c>
      <c r="H140" s="178">
        <f>H141</f>
        <v>0</v>
      </c>
      <c r="I140" s="278"/>
    </row>
    <row r="141" spans="1:9" ht="56.45" hidden="1" customHeight="1" x14ac:dyDescent="0.25">
      <c r="A141" s="105" t="s">
        <v>352</v>
      </c>
      <c r="B141" s="238">
        <v>530</v>
      </c>
      <c r="C141" s="143" t="s">
        <v>232</v>
      </c>
      <c r="D141" s="148" t="s">
        <v>184</v>
      </c>
      <c r="E141" s="123" t="s">
        <v>214</v>
      </c>
      <c r="F141" s="143" t="s">
        <v>187</v>
      </c>
      <c r="G141" s="178">
        <f>G142</f>
        <v>0</v>
      </c>
      <c r="H141" s="178">
        <v>0</v>
      </c>
      <c r="I141" s="278"/>
    </row>
    <row r="142" spans="1:9" ht="39.75" hidden="1" customHeight="1" x14ac:dyDescent="0.25">
      <c r="A142" s="105" t="s">
        <v>353</v>
      </c>
      <c r="B142" s="238">
        <v>530</v>
      </c>
      <c r="C142" s="143" t="s">
        <v>232</v>
      </c>
      <c r="D142" s="148" t="s">
        <v>184</v>
      </c>
      <c r="E142" s="123" t="s">
        <v>354</v>
      </c>
      <c r="F142" s="143" t="s">
        <v>187</v>
      </c>
      <c r="G142" s="178">
        <f>G143</f>
        <v>0</v>
      </c>
      <c r="H142" s="188">
        <f>H143</f>
        <v>0</v>
      </c>
      <c r="I142" s="277"/>
    </row>
    <row r="143" spans="1:9" ht="16.5" hidden="1" x14ac:dyDescent="0.25">
      <c r="A143" s="105" t="s">
        <v>238</v>
      </c>
      <c r="B143" s="238">
        <v>530</v>
      </c>
      <c r="C143" s="143" t="s">
        <v>232</v>
      </c>
      <c r="D143" s="148" t="s">
        <v>184</v>
      </c>
      <c r="E143" s="123" t="s">
        <v>355</v>
      </c>
      <c r="F143" s="143" t="s">
        <v>187</v>
      </c>
      <c r="G143" s="178">
        <f>G144</f>
        <v>0</v>
      </c>
      <c r="H143" s="178">
        <f>H144</f>
        <v>0</v>
      </c>
      <c r="I143" s="278"/>
    </row>
    <row r="144" spans="1:9" ht="31.5" hidden="1" x14ac:dyDescent="0.25">
      <c r="A144" s="105" t="s">
        <v>256</v>
      </c>
      <c r="B144" s="238">
        <v>530</v>
      </c>
      <c r="C144" s="143" t="s">
        <v>232</v>
      </c>
      <c r="D144" s="148" t="s">
        <v>184</v>
      </c>
      <c r="E144" s="123" t="s">
        <v>355</v>
      </c>
      <c r="F144" s="143" t="s">
        <v>230</v>
      </c>
      <c r="G144" s="178"/>
      <c r="H144" s="178">
        <f>H145</f>
        <v>0</v>
      </c>
      <c r="I144" s="278"/>
    </row>
    <row r="145" spans="1:9" ht="47.25" hidden="1" x14ac:dyDescent="0.25">
      <c r="A145" s="147" t="s">
        <v>342</v>
      </c>
      <c r="B145" s="238">
        <v>530</v>
      </c>
      <c r="C145" s="148" t="s">
        <v>329</v>
      </c>
      <c r="D145" s="148" t="s">
        <v>184</v>
      </c>
      <c r="E145" s="149" t="s">
        <v>343</v>
      </c>
      <c r="F145" s="148" t="s">
        <v>187</v>
      </c>
      <c r="G145" s="178">
        <f>G146</f>
        <v>0</v>
      </c>
      <c r="H145" s="178">
        <f>H146</f>
        <v>0</v>
      </c>
      <c r="I145" s="278"/>
    </row>
    <row r="146" spans="1:9" ht="31.5" hidden="1" x14ac:dyDescent="0.25">
      <c r="A146" s="147" t="s">
        <v>256</v>
      </c>
      <c r="B146" s="238">
        <v>530</v>
      </c>
      <c r="C146" s="148" t="s">
        <v>329</v>
      </c>
      <c r="D146" s="148" t="s">
        <v>184</v>
      </c>
      <c r="E146" s="149" t="s">
        <v>343</v>
      </c>
      <c r="F146" s="149">
        <v>244</v>
      </c>
      <c r="G146" s="178">
        <v>0</v>
      </c>
      <c r="H146" s="178">
        <v>0</v>
      </c>
      <c r="I146" s="278"/>
    </row>
    <row r="147" spans="1:9" ht="16.5" hidden="1" x14ac:dyDescent="0.25">
      <c r="A147" s="150" t="s">
        <v>345</v>
      </c>
      <c r="B147" s="225">
        <v>530</v>
      </c>
      <c r="C147" s="151">
        <v>10</v>
      </c>
      <c r="D147" s="151" t="s">
        <v>184</v>
      </c>
      <c r="E147" s="152" t="s">
        <v>186</v>
      </c>
      <c r="F147" s="151" t="s">
        <v>187</v>
      </c>
      <c r="G147" s="188">
        <f t="shared" ref="G147:H150" si="9">G148</f>
        <v>0</v>
      </c>
      <c r="H147" s="280">
        <f t="shared" si="9"/>
        <v>0</v>
      </c>
      <c r="I147" s="281"/>
    </row>
    <row r="148" spans="1:9" ht="31.5" hidden="1" x14ac:dyDescent="0.25">
      <c r="A148" s="147" t="s">
        <v>346</v>
      </c>
      <c r="B148" s="238">
        <v>530</v>
      </c>
      <c r="C148" s="148">
        <v>10</v>
      </c>
      <c r="D148" s="148" t="s">
        <v>184</v>
      </c>
      <c r="E148" s="149" t="s">
        <v>235</v>
      </c>
      <c r="F148" s="148" t="s">
        <v>187</v>
      </c>
      <c r="G148" s="178">
        <f t="shared" si="9"/>
        <v>0</v>
      </c>
      <c r="H148" s="282">
        <f t="shared" si="9"/>
        <v>0</v>
      </c>
      <c r="I148" s="281"/>
    </row>
    <row r="149" spans="1:9" ht="16.5" hidden="1" x14ac:dyDescent="0.25">
      <c r="A149" s="147" t="s">
        <v>284</v>
      </c>
      <c r="B149" s="238">
        <v>530</v>
      </c>
      <c r="C149" s="148">
        <v>10</v>
      </c>
      <c r="D149" s="148" t="s">
        <v>184</v>
      </c>
      <c r="E149" s="149" t="s">
        <v>214</v>
      </c>
      <c r="F149" s="148" t="s">
        <v>187</v>
      </c>
      <c r="G149" s="178">
        <f t="shared" si="9"/>
        <v>0</v>
      </c>
      <c r="H149" s="282">
        <f t="shared" si="9"/>
        <v>0</v>
      </c>
      <c r="I149" s="281"/>
    </row>
    <row r="150" spans="1:9" ht="31.5" hidden="1" x14ac:dyDescent="0.25">
      <c r="A150" s="105" t="s">
        <v>347</v>
      </c>
      <c r="B150" s="238">
        <v>530</v>
      </c>
      <c r="C150" s="148">
        <v>10</v>
      </c>
      <c r="D150" s="148" t="s">
        <v>184</v>
      </c>
      <c r="E150" s="149" t="s">
        <v>348</v>
      </c>
      <c r="F150" s="148" t="s">
        <v>187</v>
      </c>
      <c r="G150" s="178">
        <f t="shared" si="9"/>
        <v>0</v>
      </c>
      <c r="H150" s="282">
        <f t="shared" si="9"/>
        <v>0</v>
      </c>
      <c r="I150" s="281"/>
    </row>
    <row r="151" spans="1:9" ht="31.5" hidden="1" x14ac:dyDescent="0.25">
      <c r="A151" s="105" t="s">
        <v>349</v>
      </c>
      <c r="B151" s="238">
        <v>530</v>
      </c>
      <c r="C151" s="143">
        <v>10</v>
      </c>
      <c r="D151" s="148" t="s">
        <v>184</v>
      </c>
      <c r="E151" s="123" t="s">
        <v>348</v>
      </c>
      <c r="F151" s="123">
        <v>312</v>
      </c>
      <c r="G151" s="178">
        <v>0</v>
      </c>
      <c r="H151" s="282">
        <v>0</v>
      </c>
      <c r="I151" s="281"/>
    </row>
    <row r="152" spans="1:9" ht="47.25" x14ac:dyDescent="0.25">
      <c r="A152" s="117" t="s">
        <v>360</v>
      </c>
      <c r="B152" s="225">
        <v>530</v>
      </c>
      <c r="C152" s="283">
        <v>14</v>
      </c>
      <c r="D152" s="284" t="s">
        <v>185</v>
      </c>
      <c r="E152" s="283" t="s">
        <v>186</v>
      </c>
      <c r="F152" s="151" t="s">
        <v>187</v>
      </c>
      <c r="G152" s="280">
        <v>156</v>
      </c>
      <c r="H152" s="280">
        <v>156</v>
      </c>
      <c r="I152" s="281"/>
    </row>
    <row r="153" spans="1:9" ht="16.5" x14ac:dyDescent="0.25">
      <c r="A153" s="116" t="s">
        <v>361</v>
      </c>
      <c r="B153" s="238">
        <v>530</v>
      </c>
      <c r="C153" s="285">
        <v>14</v>
      </c>
      <c r="D153" s="286" t="s">
        <v>245</v>
      </c>
      <c r="E153" s="285" t="s">
        <v>186</v>
      </c>
      <c r="F153" s="148" t="s">
        <v>187</v>
      </c>
      <c r="G153" s="282">
        <v>156</v>
      </c>
      <c r="H153" s="282">
        <f>прил.7!G154</f>
        <v>156</v>
      </c>
      <c r="I153" s="281"/>
    </row>
    <row r="154" spans="1:9" ht="16.5" x14ac:dyDescent="0.25">
      <c r="A154" s="116" t="s">
        <v>362</v>
      </c>
      <c r="B154" s="238">
        <v>530</v>
      </c>
      <c r="C154" s="285">
        <v>14</v>
      </c>
      <c r="D154" s="286" t="s">
        <v>245</v>
      </c>
      <c r="E154" s="285" t="s">
        <v>235</v>
      </c>
      <c r="F154" s="148" t="s">
        <v>187</v>
      </c>
      <c r="G154" s="282">
        <f>прил.7!F155</f>
        <v>156</v>
      </c>
      <c r="H154" s="282">
        <f>прил.7!G155</f>
        <v>156</v>
      </c>
    </row>
    <row r="155" spans="1:9" ht="16.5" x14ac:dyDescent="0.25">
      <c r="A155" s="116" t="s">
        <v>284</v>
      </c>
      <c r="B155" s="238">
        <v>530</v>
      </c>
      <c r="C155" s="285">
        <v>14</v>
      </c>
      <c r="D155" s="286" t="s">
        <v>245</v>
      </c>
      <c r="E155" s="285" t="s">
        <v>214</v>
      </c>
      <c r="F155" s="148" t="s">
        <v>187</v>
      </c>
      <c r="G155" s="282">
        <f>прил.7!F156</f>
        <v>156</v>
      </c>
      <c r="H155" s="282">
        <f>прил.7!G156</f>
        <v>156</v>
      </c>
    </row>
    <row r="156" spans="1:9" ht="78.75" x14ac:dyDescent="0.25">
      <c r="A156" s="116" t="s">
        <v>363</v>
      </c>
      <c r="B156" s="238">
        <v>530</v>
      </c>
      <c r="C156" s="285">
        <v>14</v>
      </c>
      <c r="D156" s="286" t="s">
        <v>245</v>
      </c>
      <c r="E156" s="285" t="s">
        <v>364</v>
      </c>
      <c r="F156" s="148" t="s">
        <v>187</v>
      </c>
      <c r="G156" s="282">
        <f>прил.7!F157</f>
        <v>156</v>
      </c>
      <c r="H156" s="282">
        <f>прил.7!G157</f>
        <v>156</v>
      </c>
    </row>
    <row r="157" spans="1:9" ht="16.5" x14ac:dyDescent="0.25">
      <c r="A157" s="116" t="s">
        <v>366</v>
      </c>
      <c r="B157" s="238">
        <v>530</v>
      </c>
      <c r="C157" s="285">
        <v>14</v>
      </c>
      <c r="D157" s="286" t="s">
        <v>245</v>
      </c>
      <c r="E157" s="285" t="s">
        <v>364</v>
      </c>
      <c r="F157" s="285">
        <v>540</v>
      </c>
      <c r="G157" s="282">
        <f>прил.7!F158</f>
        <v>156</v>
      </c>
      <c r="H157" s="282">
        <f>прил.7!G158</f>
        <v>156</v>
      </c>
    </row>
    <row r="158" spans="1:9" x14ac:dyDescent="0.25">
      <c r="A158" s="287" t="s">
        <v>389</v>
      </c>
      <c r="B158" s="288" t="s">
        <v>390</v>
      </c>
      <c r="C158" s="288" t="s">
        <v>185</v>
      </c>
      <c r="D158" s="209" t="s">
        <v>185</v>
      </c>
      <c r="E158" s="209" t="s">
        <v>391</v>
      </c>
      <c r="F158" s="209" t="s">
        <v>187</v>
      </c>
      <c r="G158" s="289">
        <f>прил.7!F159</f>
        <v>38.5</v>
      </c>
      <c r="H158" s="289">
        <f>прил.7!G159</f>
        <v>79.8</v>
      </c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11023622047" footer="0.511811023622047"/>
  <pageSetup paperSize="9" scale="50" firstPageNumber="223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9</vt:i4>
      </vt:variant>
    </vt:vector>
  </HeadingPairs>
  <TitlesOfParts>
    <vt:vector size="37" baseType="lpstr">
      <vt:lpstr>прил 1.</vt:lpstr>
      <vt:lpstr>прил.2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прил.16</vt:lpstr>
      <vt:lpstr>прил.17</vt:lpstr>
      <vt:lpstr>прил 4. </vt:lpstr>
      <vt:lpstr>прил 12. </vt:lpstr>
      <vt:lpstr>прил 13.</vt:lpstr>
      <vt:lpstr>прил.14</vt:lpstr>
      <vt:lpstr>при.12</vt:lpstr>
      <vt:lpstr>прил 15.</vt:lpstr>
      <vt:lpstr>при.13</vt:lpstr>
      <vt:lpstr>прил.14(1)</vt:lpstr>
      <vt:lpstr>прил.15(1)</vt:lpstr>
      <vt:lpstr>прил.16(1)</vt:lpstr>
      <vt:lpstr>прил.17(1)</vt:lpstr>
      <vt:lpstr>прил.18</vt:lpstr>
      <vt:lpstr>прил.19</vt:lpstr>
      <vt:lpstr>Лист2</vt:lpstr>
      <vt:lpstr>Лист3</vt:lpstr>
      <vt:lpstr>прил.6!_ФильтрБазыДанных</vt:lpstr>
      <vt:lpstr>прил.7!_ФильтрБазыДанных</vt:lpstr>
      <vt:lpstr>прил.8!_ФильтрБазыДанных</vt:lpstr>
      <vt:lpstr>прил.9!_ФильтрБазыДанных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63</cp:revision>
  <cp:lastPrinted>2023-11-28T11:57:05Z</cp:lastPrinted>
  <dcterms:created xsi:type="dcterms:W3CDTF">2017-03-29T09:41:28Z</dcterms:created>
  <dcterms:modified xsi:type="dcterms:W3CDTF">2023-11-28T12:09:09Z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