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5" activeTab="5"/>
  </bookViews>
  <sheets>
    <sheet name="прил 1." sheetId="1" state="hidden" r:id="rId1"/>
    <sheet name="прил.2" sheetId="2" state="hidden" r:id="rId2"/>
    <sheet name="прил.3" sheetId="3" state="hidden" r:id="rId3"/>
    <sheet name="прил 4.  (2)" sheetId="4" state="hidden" r:id="rId4"/>
    <sheet name="прил 5." sheetId="5" state="hidden" r:id="rId5"/>
    <sheet name="прил.6" sheetId="6" r:id="rId6"/>
    <sheet name="прил.7" sheetId="7" state="hidden" r:id="rId7"/>
    <sheet name="прил.8" sheetId="8" r:id="rId8"/>
    <sheet name="прил.9" sheetId="9" state="hidden" r:id="rId9"/>
    <sheet name="прил.10" sheetId="10" r:id="rId10"/>
    <sheet name="прил.11" sheetId="11" state="hidden" r:id="rId11"/>
    <sheet name="прил.16" sheetId="12" state="hidden" r:id="rId12"/>
    <sheet name="прил.17" sheetId="13" state="hidden" r:id="rId13"/>
    <sheet name="прил 4. " sheetId="14" state="hidden" r:id="rId14"/>
    <sheet name="прил 12. " sheetId="15" state="hidden" r:id="rId15"/>
    <sheet name="прил 13." sheetId="16" state="hidden" r:id="rId16"/>
    <sheet name="прил.14" sheetId="17" state="hidden" r:id="rId17"/>
    <sheet name="при.12" sheetId="18" state="hidden" r:id="rId18"/>
    <sheet name="прил 15." sheetId="19" state="hidden" r:id="rId19"/>
    <sheet name="при.13" sheetId="20" state="hidden" r:id="rId20"/>
    <sheet name="прил.14(1)" sheetId="21" state="hidden" r:id="rId21"/>
    <sheet name="прил.15(1)" sheetId="22" state="hidden" r:id="rId22"/>
    <sheet name="прил.16(1)" sheetId="23" state="hidden" r:id="rId23"/>
    <sheet name="прил.17(1)" sheetId="24" state="hidden" r:id="rId24"/>
    <sheet name="прил.18" sheetId="25" state="hidden" r:id="rId25"/>
    <sheet name="прил.19" sheetId="26" state="hidden" r:id="rId26"/>
    <sheet name="Лист2" sheetId="27" state="hidden" r:id="rId27"/>
    <sheet name="Лист3" sheetId="28" state="hidden" r:id="rId28"/>
  </sheets>
  <definedNames>
    <definedName name="_xlnm._FilterDatabase" localSheetId="5">прил.6!$A$5:$F$5</definedName>
    <definedName name="_xlnm._FilterDatabase" localSheetId="6">прил.7!$A$5:$G$5</definedName>
    <definedName name="_xlnm._FilterDatabase" localSheetId="7">прил.8!$A$5:$G$5</definedName>
    <definedName name="_xlnm._FilterDatabase" localSheetId="8">прил.9!$A$5:$I$5</definedName>
    <definedName name="_xlnm.Print_Titles" localSheetId="5">прил.6!$4:$4</definedName>
    <definedName name="_xlnm.Print_Titles" localSheetId="6">прил.7!$4:$4</definedName>
    <definedName name="_xlnm.Print_Titles" localSheetId="7">прил.8!$4:$4</definedName>
    <definedName name="_xlnm.Print_Titles" localSheetId="8">прил.9!$4:$4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24"/>
  <c r="C11"/>
  <c r="D8"/>
  <c r="C8"/>
  <c r="C11" i="23"/>
  <c r="C8"/>
  <c r="D14" i="22"/>
  <c r="C14"/>
  <c r="D10"/>
  <c r="C10"/>
  <c r="C11" i="21"/>
  <c r="C8"/>
  <c r="D25" i="20"/>
  <c r="C25"/>
  <c r="D24"/>
  <c r="C24"/>
  <c r="D23"/>
  <c r="C23"/>
  <c r="D17"/>
  <c r="C17"/>
  <c r="D15"/>
  <c r="C15"/>
  <c r="D13"/>
  <c r="C13"/>
  <c r="D12"/>
  <c r="C12"/>
  <c r="D11"/>
  <c r="C11"/>
  <c r="D9"/>
  <c r="C9"/>
  <c r="D7"/>
  <c r="C7"/>
  <c r="D6"/>
  <c r="C6"/>
  <c r="D5"/>
  <c r="C5"/>
  <c r="D14" i="19"/>
  <c r="C14"/>
  <c r="D10"/>
  <c r="C10"/>
  <c r="C26" i="18"/>
  <c r="C25" s="1"/>
  <c r="C24" s="1"/>
  <c r="C18"/>
  <c r="C16"/>
  <c r="C12" s="1"/>
  <c r="C14"/>
  <c r="C13"/>
  <c r="C10"/>
  <c r="C9" s="1"/>
  <c r="C7"/>
  <c r="C6" s="1"/>
  <c r="C5" s="1"/>
  <c r="C14" i="17"/>
  <c r="C10"/>
  <c r="D15" i="16"/>
  <c r="C15"/>
  <c r="D14"/>
  <c r="C14"/>
  <c r="D13"/>
  <c r="C13"/>
  <c r="D11"/>
  <c r="C11"/>
  <c r="D10"/>
  <c r="C10"/>
  <c r="D9"/>
  <c r="C9"/>
  <c r="D8"/>
  <c r="C8"/>
  <c r="D7"/>
  <c r="C7"/>
  <c r="C14" i="15"/>
  <c r="C13"/>
  <c r="C12" s="1"/>
  <c r="C10"/>
  <c r="C9" s="1"/>
  <c r="C8" s="1"/>
  <c r="G112" i="11"/>
  <c r="F112"/>
  <c r="G111"/>
  <c r="F111"/>
  <c r="G110"/>
  <c r="F110"/>
  <c r="G109"/>
  <c r="F109"/>
  <c r="G106"/>
  <c r="F106"/>
  <c r="G105"/>
  <c r="F105"/>
  <c r="G104"/>
  <c r="F104"/>
  <c r="G103"/>
  <c r="F103"/>
  <c r="G102"/>
  <c r="F102"/>
  <c r="G100"/>
  <c r="F100"/>
  <c r="G99"/>
  <c r="F99"/>
  <c r="G98"/>
  <c r="F98"/>
  <c r="G97"/>
  <c r="F97"/>
  <c r="G96"/>
  <c r="F96"/>
  <c r="G92"/>
  <c r="F92"/>
  <c r="G91"/>
  <c r="F91"/>
  <c r="G90"/>
  <c r="F90"/>
  <c r="G89"/>
  <c r="F89"/>
  <c r="G88"/>
  <c r="F88"/>
  <c r="G87"/>
  <c r="F87"/>
  <c r="G85"/>
  <c r="F85"/>
  <c r="G84"/>
  <c r="F84"/>
  <c r="G83"/>
  <c r="F83"/>
  <c r="G82"/>
  <c r="F82"/>
  <c r="G81"/>
  <c r="F81"/>
  <c r="G79"/>
  <c r="F79"/>
  <c r="G78"/>
  <c r="F78"/>
  <c r="G77"/>
  <c r="F77"/>
  <c r="G76"/>
  <c r="F76"/>
  <c r="G75"/>
  <c r="F75"/>
  <c r="G71"/>
  <c r="F71"/>
  <c r="G68"/>
  <c r="F68"/>
  <c r="G67"/>
  <c r="F67"/>
  <c r="G66"/>
  <c r="F66"/>
  <c r="G65"/>
  <c r="F65"/>
  <c r="G64"/>
  <c r="F64"/>
  <c r="G61"/>
  <c r="F61"/>
  <c r="G60"/>
  <c r="F60"/>
  <c r="G59"/>
  <c r="F59"/>
  <c r="G58"/>
  <c r="F58"/>
  <c r="G57"/>
  <c r="F57"/>
  <c r="G56"/>
  <c r="F56"/>
  <c r="G54"/>
  <c r="F54"/>
  <c r="G52"/>
  <c r="F52"/>
  <c r="G51"/>
  <c r="F51"/>
  <c r="G50"/>
  <c r="F50"/>
  <c r="G49"/>
  <c r="F49"/>
  <c r="G48"/>
  <c r="F48"/>
  <c r="G46"/>
  <c r="F46"/>
  <c r="G44"/>
  <c r="F44"/>
  <c r="G42"/>
  <c r="F42"/>
  <c r="G40"/>
  <c r="F40"/>
  <c r="G39"/>
  <c r="F39"/>
  <c r="G38"/>
  <c r="F38"/>
  <c r="G36"/>
  <c r="F36"/>
  <c r="G35"/>
  <c r="F35"/>
  <c r="G34"/>
  <c r="G32" s="1"/>
  <c r="F34"/>
  <c r="G33"/>
  <c r="F32"/>
  <c r="F24" s="1"/>
  <c r="G30"/>
  <c r="F30"/>
  <c r="F29" s="1"/>
  <c r="F28" s="1"/>
  <c r="F27" s="1"/>
  <c r="F26" s="1"/>
  <c r="F25" s="1"/>
  <c r="F10" s="1"/>
  <c r="G28"/>
  <c r="G27"/>
  <c r="G26"/>
  <c r="G25"/>
  <c r="G22"/>
  <c r="F22"/>
  <c r="G18"/>
  <c r="F18"/>
  <c r="G15"/>
  <c r="F15"/>
  <c r="G14"/>
  <c r="F14"/>
  <c r="G13"/>
  <c r="F13"/>
  <c r="G12"/>
  <c r="F12"/>
  <c r="G11"/>
  <c r="F11"/>
  <c r="J121" i="10"/>
  <c r="H121"/>
  <c r="F120"/>
  <c r="H120" s="1"/>
  <c r="J120" s="1"/>
  <c r="H119"/>
  <c r="J119" s="1"/>
  <c r="H114"/>
  <c r="J114" s="1"/>
  <c r="G113"/>
  <c r="F113"/>
  <c r="H113" s="1"/>
  <c r="J113" s="1"/>
  <c r="G112"/>
  <c r="F112"/>
  <c r="H112" s="1"/>
  <c r="J112" s="1"/>
  <c r="G111"/>
  <c r="F111"/>
  <c r="H111" s="1"/>
  <c r="J111" s="1"/>
  <c r="G110"/>
  <c r="F110"/>
  <c r="H110" s="1"/>
  <c r="J110" s="1"/>
  <c r="G109"/>
  <c r="F109"/>
  <c r="H109" s="1"/>
  <c r="J109" s="1"/>
  <c r="H108"/>
  <c r="J108" s="1"/>
  <c r="H107"/>
  <c r="J107" s="1"/>
  <c r="F107"/>
  <c r="F106"/>
  <c r="H106" s="1"/>
  <c r="J106" s="1"/>
  <c r="H105"/>
  <c r="J105" s="1"/>
  <c r="I104"/>
  <c r="F104"/>
  <c r="H104" s="1"/>
  <c r="J104" s="1"/>
  <c r="I103"/>
  <c r="F103"/>
  <c r="H103" s="1"/>
  <c r="J103" s="1"/>
  <c r="I102"/>
  <c r="F102"/>
  <c r="H102" s="1"/>
  <c r="J102" s="1"/>
  <c r="I101"/>
  <c r="F101"/>
  <c r="H101" s="1"/>
  <c r="J101" s="1"/>
  <c r="H100"/>
  <c r="J100" s="1"/>
  <c r="H99"/>
  <c r="J99" s="1"/>
  <c r="H98"/>
  <c r="J98" s="1"/>
  <c r="H97"/>
  <c r="J97" s="1"/>
  <c r="F97"/>
  <c r="F96"/>
  <c r="H96" s="1"/>
  <c r="J96" s="1"/>
  <c r="H91"/>
  <c r="J91" s="1"/>
  <c r="H90"/>
  <c r="J90" s="1"/>
  <c r="F90"/>
  <c r="F89"/>
  <c r="H89" s="1"/>
  <c r="J89" s="1"/>
  <c r="J85"/>
  <c r="H85"/>
  <c r="J84"/>
  <c r="H84"/>
  <c r="J83"/>
  <c r="H83"/>
  <c r="G82"/>
  <c r="G77" s="1"/>
  <c r="G76" s="1"/>
  <c r="G75" s="1"/>
  <c r="F82"/>
  <c r="H82" s="1"/>
  <c r="J82" s="1"/>
  <c r="J81"/>
  <c r="H81"/>
  <c r="J80"/>
  <c r="H80"/>
  <c r="F79"/>
  <c r="H79" s="1"/>
  <c r="J79" s="1"/>
  <c r="I77"/>
  <c r="I76"/>
  <c r="I75" s="1"/>
  <c r="H74"/>
  <c r="J74" s="1"/>
  <c r="H73"/>
  <c r="J73" s="1"/>
  <c r="H72"/>
  <c r="J72" s="1"/>
  <c r="F72"/>
  <c r="F71"/>
  <c r="H71" s="1"/>
  <c r="J71" s="1"/>
  <c r="H66"/>
  <c r="J66" s="1"/>
  <c r="I65"/>
  <c r="F65"/>
  <c r="H65" s="1"/>
  <c r="J65" s="1"/>
  <c r="I64"/>
  <c r="F64"/>
  <c r="H64" s="1"/>
  <c r="J64" s="1"/>
  <c r="H63"/>
  <c r="J63" s="1"/>
  <c r="H62"/>
  <c r="J62" s="1"/>
  <c r="F62"/>
  <c r="J61"/>
  <c r="H61"/>
  <c r="F60"/>
  <c r="H60" s="1"/>
  <c r="J60" s="1"/>
  <c r="H59"/>
  <c r="J59" s="1"/>
  <c r="H58"/>
  <c r="J58" s="1"/>
  <c r="F58"/>
  <c r="F57"/>
  <c r="J53"/>
  <c r="H53"/>
  <c r="I52"/>
  <c r="H52"/>
  <c r="J52" s="1"/>
  <c r="F52"/>
  <c r="J51"/>
  <c r="H51"/>
  <c r="F50"/>
  <c r="H50" s="1"/>
  <c r="J50" s="1"/>
  <c r="H49"/>
  <c r="J49" s="1"/>
  <c r="H48"/>
  <c r="J48" s="1"/>
  <c r="F48"/>
  <c r="F46"/>
  <c r="H45"/>
  <c r="J45" s="1"/>
  <c r="F45"/>
  <c r="I44"/>
  <c r="H44"/>
  <c r="J44" s="1"/>
  <c r="F44"/>
  <c r="F42"/>
  <c r="F41" s="1"/>
  <c r="F40"/>
  <c r="H39"/>
  <c r="J39" s="1"/>
  <c r="G38"/>
  <c r="F38"/>
  <c r="F37" s="1"/>
  <c r="G37"/>
  <c r="I34"/>
  <c r="H32"/>
  <c r="J32" s="1"/>
  <c r="I31"/>
  <c r="F31"/>
  <c r="H31" s="1"/>
  <c r="J31" s="1"/>
  <c r="I30"/>
  <c r="F30"/>
  <c r="H30" s="1"/>
  <c r="J30" s="1"/>
  <c r="I29"/>
  <c r="F29"/>
  <c r="H29" s="1"/>
  <c r="J29" s="1"/>
  <c r="I28"/>
  <c r="F28"/>
  <c r="H28" s="1"/>
  <c r="J28" s="1"/>
  <c r="I27"/>
  <c r="F27"/>
  <c r="J25"/>
  <c r="H25"/>
  <c r="J24"/>
  <c r="F24"/>
  <c r="H24" s="1"/>
  <c r="F20"/>
  <c r="J19"/>
  <c r="H19"/>
  <c r="J18"/>
  <c r="H18"/>
  <c r="F17"/>
  <c r="H17" s="1"/>
  <c r="J17" s="1"/>
  <c r="H16"/>
  <c r="J16" s="1"/>
  <c r="F16"/>
  <c r="F15"/>
  <c r="I12"/>
  <c r="G12"/>
  <c r="H145" i="9"/>
  <c r="G145"/>
  <c r="H144"/>
  <c r="G144"/>
  <c r="H143"/>
  <c r="G143"/>
  <c r="H142"/>
  <c r="G142"/>
  <c r="H140"/>
  <c r="G140"/>
  <c r="H138"/>
  <c r="G138"/>
  <c r="H137"/>
  <c r="G137"/>
  <c r="H136"/>
  <c r="G136"/>
  <c r="H135"/>
  <c r="G135"/>
  <c r="H134"/>
  <c r="G134"/>
  <c r="H132"/>
  <c r="G132"/>
  <c r="H131"/>
  <c r="G131"/>
  <c r="H130"/>
  <c r="G130"/>
  <c r="H129"/>
  <c r="G129"/>
  <c r="H128"/>
  <c r="G128"/>
  <c r="H125"/>
  <c r="G125"/>
  <c r="H122"/>
  <c r="G122"/>
  <c r="H121"/>
  <c r="G121"/>
  <c r="H120"/>
  <c r="G120"/>
  <c r="H119"/>
  <c r="G119"/>
  <c r="H118"/>
  <c r="G118"/>
  <c r="H117"/>
  <c r="G117"/>
  <c r="H115"/>
  <c r="G115"/>
  <c r="H113"/>
  <c r="G113"/>
  <c r="H111"/>
  <c r="G111"/>
  <c r="H109"/>
  <c r="H90" s="1"/>
  <c r="H89" s="1"/>
  <c r="G109"/>
  <c r="H107"/>
  <c r="G107"/>
  <c r="H105"/>
  <c r="G105"/>
  <c r="H103"/>
  <c r="G103"/>
  <c r="H100"/>
  <c r="G100"/>
  <c r="H99"/>
  <c r="G99"/>
  <c r="H97"/>
  <c r="H96" s="1"/>
  <c r="H95" s="1"/>
  <c r="H93"/>
  <c r="G93"/>
  <c r="H92"/>
  <c r="G92"/>
  <c r="H91"/>
  <c r="G91"/>
  <c r="G90"/>
  <c r="G89" s="1"/>
  <c r="G81" s="1"/>
  <c r="H86"/>
  <c r="G86"/>
  <c r="H85"/>
  <c r="G85"/>
  <c r="H84"/>
  <c r="G84"/>
  <c r="H83"/>
  <c r="G83"/>
  <c r="H82"/>
  <c r="G82"/>
  <c r="H79"/>
  <c r="G79"/>
  <c r="H78"/>
  <c r="G78"/>
  <c r="H77"/>
  <c r="G77"/>
  <c r="H76"/>
  <c r="G76"/>
  <c r="H75"/>
  <c r="G75"/>
  <c r="H74"/>
  <c r="G74"/>
  <c r="H72"/>
  <c r="G72"/>
  <c r="H71"/>
  <c r="G71"/>
  <c r="H70"/>
  <c r="G70"/>
  <c r="H69"/>
  <c r="G69"/>
  <c r="G58" s="1"/>
  <c r="G67"/>
  <c r="H65"/>
  <c r="G65"/>
  <c r="H63"/>
  <c r="G63"/>
  <c r="H62"/>
  <c r="G62"/>
  <c r="H61"/>
  <c r="G61"/>
  <c r="H60"/>
  <c r="G60"/>
  <c r="H59"/>
  <c r="G59"/>
  <c r="H58"/>
  <c r="H56"/>
  <c r="H55" s="1"/>
  <c r="H54"/>
  <c r="H50"/>
  <c r="G50"/>
  <c r="H46"/>
  <c r="G46"/>
  <c r="H45"/>
  <c r="G45"/>
  <c r="H44"/>
  <c r="G44"/>
  <c r="H43"/>
  <c r="G43"/>
  <c r="H42"/>
  <c r="G42"/>
  <c r="H41"/>
  <c r="G41"/>
  <c r="H39"/>
  <c r="G39"/>
  <c r="H38"/>
  <c r="G38"/>
  <c r="H37"/>
  <c r="G37"/>
  <c r="H36"/>
  <c r="G36"/>
  <c r="H35"/>
  <c r="G35"/>
  <c r="H33"/>
  <c r="G33"/>
  <c r="H32"/>
  <c r="G32"/>
  <c r="H31"/>
  <c r="G31"/>
  <c r="H30"/>
  <c r="G30"/>
  <c r="H29"/>
  <c r="G29"/>
  <c r="H22"/>
  <c r="G22"/>
  <c r="H19"/>
  <c r="G19"/>
  <c r="H18"/>
  <c r="G18"/>
  <c r="H17"/>
  <c r="G17"/>
  <c r="H16"/>
  <c r="G16"/>
  <c r="H15"/>
  <c r="G15"/>
  <c r="H12"/>
  <c r="G12"/>
  <c r="H11"/>
  <c r="G11"/>
  <c r="H10"/>
  <c r="G10"/>
  <c r="H9"/>
  <c r="G9"/>
  <c r="H8"/>
  <c r="G8"/>
  <c r="G6" s="1"/>
  <c r="H7"/>
  <c r="G7"/>
  <c r="G135" i="8"/>
  <c r="G134"/>
  <c r="G133" s="1"/>
  <c r="G131" s="1"/>
  <c r="G132"/>
  <c r="K130"/>
  <c r="I130"/>
  <c r="G129"/>
  <c r="I128"/>
  <c r="K128" s="1"/>
  <c r="G122"/>
  <c r="G121"/>
  <c r="G120" s="1"/>
  <c r="G119"/>
  <c r="G118" s="1"/>
  <c r="G117"/>
  <c r="I117" s="1"/>
  <c r="K117" s="1"/>
  <c r="H116"/>
  <c r="H115"/>
  <c r="H114"/>
  <c r="H113"/>
  <c r="H112"/>
  <c r="I111"/>
  <c r="K111" s="1"/>
  <c r="G111"/>
  <c r="K110"/>
  <c r="G110"/>
  <c r="I110" s="1"/>
  <c r="I107"/>
  <c r="K107" s="1"/>
  <c r="G107"/>
  <c r="G106"/>
  <c r="I105"/>
  <c r="K105" s="1"/>
  <c r="G105"/>
  <c r="K104"/>
  <c r="G104"/>
  <c r="I104" s="1"/>
  <c r="G98"/>
  <c r="I98" s="1"/>
  <c r="K98" s="1"/>
  <c r="J97"/>
  <c r="G97"/>
  <c r="I97" s="1"/>
  <c r="K97" s="1"/>
  <c r="I96"/>
  <c r="K96" s="1"/>
  <c r="G96"/>
  <c r="G95"/>
  <c r="I95" s="1"/>
  <c r="K95" s="1"/>
  <c r="I94"/>
  <c r="K94" s="1"/>
  <c r="G94"/>
  <c r="G93"/>
  <c r="I93" s="1"/>
  <c r="K93" s="1"/>
  <c r="I92"/>
  <c r="K92" s="1"/>
  <c r="G92"/>
  <c r="G91"/>
  <c r="G85"/>
  <c r="G84"/>
  <c r="G83" s="1"/>
  <c r="K82"/>
  <c r="G82"/>
  <c r="I82" s="1"/>
  <c r="H81"/>
  <c r="G81"/>
  <c r="G80" s="1"/>
  <c r="H80"/>
  <c r="H79"/>
  <c r="J78"/>
  <c r="J77" s="1"/>
  <c r="H78"/>
  <c r="H77" s="1"/>
  <c r="I75"/>
  <c r="K75" s="1"/>
  <c r="G75"/>
  <c r="J74"/>
  <c r="I74"/>
  <c r="K74" s="1"/>
  <c r="G74"/>
  <c r="J73"/>
  <c r="I73"/>
  <c r="K73" s="1"/>
  <c r="G73"/>
  <c r="J72"/>
  <c r="I72"/>
  <c r="K72" s="1"/>
  <c r="G72"/>
  <c r="J71"/>
  <c r="I71"/>
  <c r="K71" s="1"/>
  <c r="G71"/>
  <c r="J70"/>
  <c r="I70"/>
  <c r="K70" s="1"/>
  <c r="G70"/>
  <c r="I68"/>
  <c r="K68" s="1"/>
  <c r="J67"/>
  <c r="G67"/>
  <c r="I67" s="1"/>
  <c r="K67" s="1"/>
  <c r="J66"/>
  <c r="G66"/>
  <c r="I66" s="1"/>
  <c r="K66" s="1"/>
  <c r="J65"/>
  <c r="G65"/>
  <c r="I65" s="1"/>
  <c r="K65" s="1"/>
  <c r="I64"/>
  <c r="K64" s="1"/>
  <c r="I63"/>
  <c r="K63" s="1"/>
  <c r="G63"/>
  <c r="K62"/>
  <c r="I62"/>
  <c r="K61"/>
  <c r="G61"/>
  <c r="I61" s="1"/>
  <c r="I60"/>
  <c r="K60" s="1"/>
  <c r="I59"/>
  <c r="K59" s="1"/>
  <c r="G59"/>
  <c r="G58"/>
  <c r="I58" s="1"/>
  <c r="K58" s="1"/>
  <c r="I57"/>
  <c r="K57" s="1"/>
  <c r="G57"/>
  <c r="G56"/>
  <c r="I53"/>
  <c r="K53" s="1"/>
  <c r="G53"/>
  <c r="G52"/>
  <c r="G50"/>
  <c r="I50" s="1"/>
  <c r="K50" s="1"/>
  <c r="I49"/>
  <c r="K49" s="1"/>
  <c r="G49"/>
  <c r="G48"/>
  <c r="I41"/>
  <c r="K41" s="1"/>
  <c r="G41"/>
  <c r="G40"/>
  <c r="I35"/>
  <c r="K35" s="1"/>
  <c r="J34"/>
  <c r="G34"/>
  <c r="I34" s="1"/>
  <c r="K34" s="1"/>
  <c r="J33"/>
  <c r="G33"/>
  <c r="I33" s="1"/>
  <c r="K33" s="1"/>
  <c r="J32"/>
  <c r="G32"/>
  <c r="I32" s="1"/>
  <c r="K32" s="1"/>
  <c r="J31"/>
  <c r="G31"/>
  <c r="I31" s="1"/>
  <c r="K31" s="1"/>
  <c r="J30"/>
  <c r="G30"/>
  <c r="I30" s="1"/>
  <c r="K30" s="1"/>
  <c r="G28"/>
  <c r="G27"/>
  <c r="I26"/>
  <c r="K26" s="1"/>
  <c r="G26"/>
  <c r="G25"/>
  <c r="I24"/>
  <c r="K24" s="1"/>
  <c r="G24"/>
  <c r="H23"/>
  <c r="H18" s="1"/>
  <c r="G22"/>
  <c r="I22" s="1"/>
  <c r="K22" s="1"/>
  <c r="I21"/>
  <c r="K21" s="1"/>
  <c r="G21"/>
  <c r="G20"/>
  <c r="J18"/>
  <c r="J17"/>
  <c r="J16" s="1"/>
  <c r="J7" s="1"/>
  <c r="H17"/>
  <c r="H16" s="1"/>
  <c r="H8" s="1"/>
  <c r="H7" s="1"/>
  <c r="I15"/>
  <c r="K15" s="1"/>
  <c r="G15"/>
  <c r="G14"/>
  <c r="I14" s="1"/>
  <c r="K14" s="1"/>
  <c r="G12"/>
  <c r="I12" s="1"/>
  <c r="K12" s="1"/>
  <c r="G145" i="7"/>
  <c r="F145"/>
  <c r="G144"/>
  <c r="F144"/>
  <c r="G143"/>
  <c r="F143"/>
  <c r="G142"/>
  <c r="F142"/>
  <c r="G140"/>
  <c r="F140"/>
  <c r="G138"/>
  <c r="F138"/>
  <c r="G137"/>
  <c r="F137"/>
  <c r="G136"/>
  <c r="F136"/>
  <c r="G135"/>
  <c r="F135"/>
  <c r="G134"/>
  <c r="F134"/>
  <c r="G132"/>
  <c r="F132"/>
  <c r="G131"/>
  <c r="F131"/>
  <c r="G130"/>
  <c r="F130"/>
  <c r="G129"/>
  <c r="F129"/>
  <c r="G128"/>
  <c r="F128"/>
  <c r="G125"/>
  <c r="F125"/>
  <c r="G122"/>
  <c r="F122"/>
  <c r="G121"/>
  <c r="F121"/>
  <c r="G120"/>
  <c r="F120"/>
  <c r="G119"/>
  <c r="F119"/>
  <c r="G118"/>
  <c r="F118"/>
  <c r="G117"/>
  <c r="F117"/>
  <c r="G115"/>
  <c r="F115"/>
  <c r="G113"/>
  <c r="F113"/>
  <c r="G111"/>
  <c r="F111"/>
  <c r="G109"/>
  <c r="F109"/>
  <c r="F92" s="1"/>
  <c r="F91" s="1"/>
  <c r="F90" s="1"/>
  <c r="F89" s="1"/>
  <c r="F81" s="1"/>
  <c r="F6" s="1"/>
  <c r="G107"/>
  <c r="F107"/>
  <c r="G105"/>
  <c r="F105"/>
  <c r="G103"/>
  <c r="F103"/>
  <c r="G100"/>
  <c r="F100"/>
  <c r="G99"/>
  <c r="F99"/>
  <c r="G97"/>
  <c r="G96"/>
  <c r="G95" s="1"/>
  <c r="G93"/>
  <c r="F93"/>
  <c r="G92"/>
  <c r="G91"/>
  <c r="G90"/>
  <c r="G89"/>
  <c r="G86"/>
  <c r="F86"/>
  <c r="G85"/>
  <c r="F85"/>
  <c r="G84"/>
  <c r="F84"/>
  <c r="G83"/>
  <c r="F83"/>
  <c r="G82"/>
  <c r="G6" s="1"/>
  <c r="F82"/>
  <c r="G81"/>
  <c r="G79"/>
  <c r="F79"/>
  <c r="G78"/>
  <c r="F78"/>
  <c r="G77"/>
  <c r="F77"/>
  <c r="G76"/>
  <c r="F76"/>
  <c r="G75"/>
  <c r="F75"/>
  <c r="G74"/>
  <c r="F74"/>
  <c r="G72"/>
  <c r="F72"/>
  <c r="G71"/>
  <c r="F71"/>
  <c r="G70"/>
  <c r="F70"/>
  <c r="G69"/>
  <c r="F69"/>
  <c r="G67"/>
  <c r="F67"/>
  <c r="G65"/>
  <c r="F65"/>
  <c r="G63"/>
  <c r="F63"/>
  <c r="G62"/>
  <c r="F62"/>
  <c r="G61"/>
  <c r="F61"/>
  <c r="G60"/>
  <c r="F60"/>
  <c r="G59"/>
  <c r="F59"/>
  <c r="G58"/>
  <c r="F58"/>
  <c r="G56"/>
  <c r="G55" s="1"/>
  <c r="G54" s="1"/>
  <c r="G50"/>
  <c r="F50"/>
  <c r="G46"/>
  <c r="F46"/>
  <c r="G45"/>
  <c r="F45"/>
  <c r="G44"/>
  <c r="F44"/>
  <c r="G43"/>
  <c r="F43"/>
  <c r="G42"/>
  <c r="F42"/>
  <c r="G41"/>
  <c r="F41"/>
  <c r="G39"/>
  <c r="F39"/>
  <c r="G38"/>
  <c r="F38"/>
  <c r="G37"/>
  <c r="F37"/>
  <c r="G36"/>
  <c r="F36"/>
  <c r="G35"/>
  <c r="F35"/>
  <c r="G33"/>
  <c r="F33"/>
  <c r="G32"/>
  <c r="F32"/>
  <c r="G31"/>
  <c r="F31"/>
  <c r="G30"/>
  <c r="F30"/>
  <c r="G29"/>
  <c r="F29"/>
  <c r="G22"/>
  <c r="F22"/>
  <c r="G19"/>
  <c r="F19"/>
  <c r="G18"/>
  <c r="F18"/>
  <c r="G17"/>
  <c r="F17"/>
  <c r="G16"/>
  <c r="F16"/>
  <c r="G15"/>
  <c r="F15"/>
  <c r="G12"/>
  <c r="F12"/>
  <c r="G11"/>
  <c r="F11"/>
  <c r="G10"/>
  <c r="F10"/>
  <c r="G9"/>
  <c r="F9"/>
  <c r="G8"/>
  <c r="F8"/>
  <c r="G7"/>
  <c r="F7"/>
  <c r="F141" i="6"/>
  <c r="F140"/>
  <c r="F139" s="1"/>
  <c r="J136"/>
  <c r="H136"/>
  <c r="J135"/>
  <c r="H135"/>
  <c r="F134"/>
  <c r="H134" s="1"/>
  <c r="J134" s="1"/>
  <c r="H129"/>
  <c r="J129" s="1"/>
  <c r="G128"/>
  <c r="F128"/>
  <c r="H128" s="1"/>
  <c r="J128" s="1"/>
  <c r="G127"/>
  <c r="F127"/>
  <c r="H127" s="1"/>
  <c r="J127" s="1"/>
  <c r="G126"/>
  <c r="F126"/>
  <c r="H126" s="1"/>
  <c r="J126" s="1"/>
  <c r="G125"/>
  <c r="F125"/>
  <c r="H125" s="1"/>
  <c r="J125" s="1"/>
  <c r="G124"/>
  <c r="F124"/>
  <c r="H124" s="1"/>
  <c r="J124" s="1"/>
  <c r="H123"/>
  <c r="J123" s="1"/>
  <c r="H122"/>
  <c r="J122" s="1"/>
  <c r="F122"/>
  <c r="F120"/>
  <c r="F119" s="1"/>
  <c r="F118" s="1"/>
  <c r="F117" s="1"/>
  <c r="F116" s="1"/>
  <c r="F114"/>
  <c r="F113"/>
  <c r="F112" s="1"/>
  <c r="F111" s="1"/>
  <c r="F110" s="1"/>
  <c r="F107"/>
  <c r="H106"/>
  <c r="J106" s="1"/>
  <c r="H105"/>
  <c r="J105" s="1"/>
  <c r="H104"/>
  <c r="J104" s="1"/>
  <c r="F104"/>
  <c r="F103"/>
  <c r="H103" s="1"/>
  <c r="J103" s="1"/>
  <c r="H98"/>
  <c r="J98" s="1"/>
  <c r="H97"/>
  <c r="J97" s="1"/>
  <c r="F97"/>
  <c r="J96"/>
  <c r="H96"/>
  <c r="F95"/>
  <c r="H95" s="1"/>
  <c r="J95" s="1"/>
  <c r="H94"/>
  <c r="J94" s="1"/>
  <c r="H93"/>
  <c r="J93" s="1"/>
  <c r="F93"/>
  <c r="J92"/>
  <c r="H92"/>
  <c r="F91"/>
  <c r="H91" s="1"/>
  <c r="J91" s="1"/>
  <c r="F85"/>
  <c r="F84"/>
  <c r="F83" s="1"/>
  <c r="I82"/>
  <c r="H82"/>
  <c r="J82" s="1"/>
  <c r="I81"/>
  <c r="I80" s="1"/>
  <c r="I79" s="1"/>
  <c r="I78" s="1"/>
  <c r="I77" s="1"/>
  <c r="G81"/>
  <c r="G80" s="1"/>
  <c r="G79" s="1"/>
  <c r="G78" s="1"/>
  <c r="G77" s="1"/>
  <c r="F81"/>
  <c r="H81" s="1"/>
  <c r="J81" s="1"/>
  <c r="F80"/>
  <c r="F79" s="1"/>
  <c r="J75"/>
  <c r="H75"/>
  <c r="I74"/>
  <c r="H74"/>
  <c r="J74" s="1"/>
  <c r="F74"/>
  <c r="I73"/>
  <c r="H73"/>
  <c r="J73" s="1"/>
  <c r="F73"/>
  <c r="I72"/>
  <c r="H72"/>
  <c r="J72" s="1"/>
  <c r="F72"/>
  <c r="I71"/>
  <c r="H71"/>
  <c r="J71" s="1"/>
  <c r="F71"/>
  <c r="I70"/>
  <c r="H70"/>
  <c r="J70" s="1"/>
  <c r="F70"/>
  <c r="H68"/>
  <c r="J68" s="1"/>
  <c r="I67"/>
  <c r="F67"/>
  <c r="H67" s="1"/>
  <c r="J67" s="1"/>
  <c r="I66"/>
  <c r="F66"/>
  <c r="H66" s="1"/>
  <c r="J66" s="1"/>
  <c r="I65"/>
  <c r="F65"/>
  <c r="H65" s="1"/>
  <c r="J65" s="1"/>
  <c r="H64"/>
  <c r="J64" s="1"/>
  <c r="H63"/>
  <c r="J63" s="1"/>
  <c r="F63"/>
  <c r="J62"/>
  <c r="H62"/>
  <c r="F61"/>
  <c r="H61" s="1"/>
  <c r="J61" s="1"/>
  <c r="H60"/>
  <c r="J60" s="1"/>
  <c r="H59"/>
  <c r="J59" s="1"/>
  <c r="F59"/>
  <c r="F58"/>
  <c r="H58" s="1"/>
  <c r="J58" s="1"/>
  <c r="H53"/>
  <c r="J53" s="1"/>
  <c r="H52"/>
  <c r="J52" s="1"/>
  <c r="F52"/>
  <c r="F51"/>
  <c r="H51" s="1"/>
  <c r="J51" s="1"/>
  <c r="H50"/>
  <c r="J50" s="1"/>
  <c r="H49"/>
  <c r="J49" s="1"/>
  <c r="H48"/>
  <c r="J48" s="1"/>
  <c r="H47"/>
  <c r="J47" s="1"/>
  <c r="F47"/>
  <c r="F46"/>
  <c r="H46" s="1"/>
  <c r="J46" s="1"/>
  <c r="H41"/>
  <c r="J41" s="1"/>
  <c r="H40"/>
  <c r="J40" s="1"/>
  <c r="F40"/>
  <c r="F39"/>
  <c r="H39" s="1"/>
  <c r="J39" s="1"/>
  <c r="J35"/>
  <c r="H35"/>
  <c r="I34"/>
  <c r="H34"/>
  <c r="J34" s="1"/>
  <c r="F34"/>
  <c r="I33"/>
  <c r="H33"/>
  <c r="J33" s="1"/>
  <c r="F33"/>
  <c r="I32"/>
  <c r="H32"/>
  <c r="J32" s="1"/>
  <c r="F32"/>
  <c r="I31"/>
  <c r="H31"/>
  <c r="J31" s="1"/>
  <c r="F31"/>
  <c r="I30"/>
  <c r="H30"/>
  <c r="J30" s="1"/>
  <c r="F30"/>
  <c r="F28"/>
  <c r="F27" s="1"/>
  <c r="J26"/>
  <c r="H26"/>
  <c r="J25"/>
  <c r="H25"/>
  <c r="J24"/>
  <c r="H24"/>
  <c r="G23"/>
  <c r="G18" s="1"/>
  <c r="G17" s="1"/>
  <c r="G16" s="1"/>
  <c r="F23"/>
  <c r="H23" s="1"/>
  <c r="J23" s="1"/>
  <c r="J22"/>
  <c r="H22"/>
  <c r="J21"/>
  <c r="H21"/>
  <c r="F20"/>
  <c r="H20" s="1"/>
  <c r="J20" s="1"/>
  <c r="I18"/>
  <c r="I17"/>
  <c r="I16" s="1"/>
  <c r="I7" s="1"/>
  <c r="H15"/>
  <c r="J15" s="1"/>
  <c r="H14"/>
  <c r="J14" s="1"/>
  <c r="H13"/>
  <c r="J13" s="1"/>
  <c r="F13"/>
  <c r="F12"/>
  <c r="H12" s="1"/>
  <c r="J12" s="1"/>
  <c r="I29" i="3"/>
  <c r="H29"/>
  <c r="H28" s="1"/>
  <c r="C29"/>
  <c r="I28"/>
  <c r="C28"/>
  <c r="I26"/>
  <c r="H26"/>
  <c r="I25"/>
  <c r="H25"/>
  <c r="I23"/>
  <c r="H23"/>
  <c r="I20"/>
  <c r="H20"/>
  <c r="H18" s="1"/>
  <c r="H11" s="1"/>
  <c r="C20"/>
  <c r="I18"/>
  <c r="C18"/>
  <c r="I14"/>
  <c r="H14"/>
  <c r="C14"/>
  <c r="I12"/>
  <c r="H12"/>
  <c r="I11"/>
  <c r="I10" s="1"/>
  <c r="C11"/>
  <c r="G10"/>
  <c r="F10"/>
  <c r="E10"/>
  <c r="D10"/>
  <c r="C10"/>
  <c r="H29" i="2"/>
  <c r="C29"/>
  <c r="H28"/>
  <c r="C28"/>
  <c r="H26"/>
  <c r="H25"/>
  <c r="H23"/>
  <c r="H20"/>
  <c r="C20"/>
  <c r="H18"/>
  <c r="C18"/>
  <c r="H14"/>
  <c r="C14"/>
  <c r="H12"/>
  <c r="H11" s="1"/>
  <c r="H10" s="1"/>
  <c r="C11"/>
  <c r="G10"/>
  <c r="F10"/>
  <c r="E10"/>
  <c r="D10"/>
  <c r="C10"/>
  <c r="F36" i="10" l="1"/>
  <c r="H37"/>
  <c r="J37" s="1"/>
  <c r="H10" i="3"/>
  <c r="G7" i="6"/>
  <c r="H79"/>
  <c r="J79" s="1"/>
  <c r="F137"/>
  <c r="F138"/>
  <c r="I80" i="8"/>
  <c r="K80" s="1"/>
  <c r="G79"/>
  <c r="I20"/>
  <c r="K20" s="1"/>
  <c r="G19"/>
  <c r="I25"/>
  <c r="K25" s="1"/>
  <c r="G23"/>
  <c r="I23" s="1"/>
  <c r="K23" s="1"/>
  <c r="I48"/>
  <c r="K48" s="1"/>
  <c r="G47"/>
  <c r="I56"/>
  <c r="K56" s="1"/>
  <c r="G55"/>
  <c r="I91"/>
  <c r="K91" s="1"/>
  <c r="G88"/>
  <c r="I129"/>
  <c r="K129" s="1"/>
  <c r="G127"/>
  <c r="H81" i="9"/>
  <c r="H6"/>
  <c r="H15" i="10"/>
  <c r="J15" s="1"/>
  <c r="F14"/>
  <c r="H27"/>
  <c r="J27" s="1"/>
  <c r="H57"/>
  <c r="J57" s="1"/>
  <c r="F56"/>
  <c r="G24" i="11"/>
  <c r="G10"/>
  <c r="H80" i="6"/>
  <c r="J80" s="1"/>
  <c r="I81" i="8"/>
  <c r="K81" s="1"/>
  <c r="H38" i="10"/>
  <c r="J38" s="1"/>
  <c r="I40" i="8"/>
  <c r="K40" s="1"/>
  <c r="G39"/>
  <c r="I52"/>
  <c r="K52" s="1"/>
  <c r="G51"/>
  <c r="I51" s="1"/>
  <c r="K51" s="1"/>
  <c r="I106"/>
  <c r="K106" s="1"/>
  <c r="G103"/>
  <c r="F11" i="6"/>
  <c r="F19"/>
  <c r="F38"/>
  <c r="F45"/>
  <c r="F57"/>
  <c r="F88"/>
  <c r="F102"/>
  <c r="F133"/>
  <c r="G11" i="8"/>
  <c r="G13"/>
  <c r="I13" s="1"/>
  <c r="K13" s="1"/>
  <c r="G116"/>
  <c r="C7" i="15"/>
  <c r="C6" s="1"/>
  <c r="F70" i="10"/>
  <c r="F78"/>
  <c r="F88"/>
  <c r="F95"/>
  <c r="F118"/>
  <c r="H95" l="1"/>
  <c r="J95" s="1"/>
  <c r="F94"/>
  <c r="H78"/>
  <c r="J78" s="1"/>
  <c r="F77"/>
  <c r="H133" i="6"/>
  <c r="J133" s="1"/>
  <c r="F132"/>
  <c r="H88"/>
  <c r="J88" s="1"/>
  <c r="F87"/>
  <c r="H45"/>
  <c r="J45" s="1"/>
  <c r="F44"/>
  <c r="H19"/>
  <c r="J19" s="1"/>
  <c r="F18"/>
  <c r="I103" i="8"/>
  <c r="K103" s="1"/>
  <c r="G102"/>
  <c r="I39"/>
  <c r="K39" s="1"/>
  <c r="G38"/>
  <c r="F35" i="10"/>
  <c r="F26" s="1"/>
  <c r="H26" s="1"/>
  <c r="J26" s="1"/>
  <c r="F34"/>
  <c r="H34" s="1"/>
  <c r="J34" s="1"/>
  <c r="H36"/>
  <c r="J36" s="1"/>
  <c r="H118"/>
  <c r="J118" s="1"/>
  <c r="F117"/>
  <c r="H88"/>
  <c r="J88" s="1"/>
  <c r="F87"/>
  <c r="H70"/>
  <c r="J70" s="1"/>
  <c r="F69"/>
  <c r="I116" i="8"/>
  <c r="K116" s="1"/>
  <c r="G115"/>
  <c r="I11"/>
  <c r="K11" s="1"/>
  <c r="G10"/>
  <c r="H102" i="6"/>
  <c r="J102" s="1"/>
  <c r="F101"/>
  <c r="H57"/>
  <c r="J57" s="1"/>
  <c r="F56"/>
  <c r="H38"/>
  <c r="J38" s="1"/>
  <c r="F37"/>
  <c r="H11"/>
  <c r="J11" s="1"/>
  <c r="F10"/>
  <c r="H56" i="10"/>
  <c r="J56" s="1"/>
  <c r="F55"/>
  <c r="H14"/>
  <c r="J14" s="1"/>
  <c r="F13"/>
  <c r="I127" i="8"/>
  <c r="K127" s="1"/>
  <c r="G126"/>
  <c r="I88"/>
  <c r="K88" s="1"/>
  <c r="G87"/>
  <c r="I87" s="1"/>
  <c r="K87" s="1"/>
  <c r="I55"/>
  <c r="K55" s="1"/>
  <c r="G54"/>
  <c r="I54" s="1"/>
  <c r="K54" s="1"/>
  <c r="I47"/>
  <c r="K47" s="1"/>
  <c r="G46"/>
  <c r="I19"/>
  <c r="K19" s="1"/>
  <c r="G18"/>
  <c r="G78"/>
  <c r="I79"/>
  <c r="K79" s="1"/>
  <c r="G17" l="1"/>
  <c r="I18"/>
  <c r="K18" s="1"/>
  <c r="I46"/>
  <c r="K46" s="1"/>
  <c r="G45"/>
  <c r="I126"/>
  <c r="K126" s="1"/>
  <c r="G125"/>
  <c r="H13" i="10"/>
  <c r="J13" s="1"/>
  <c r="H55"/>
  <c r="J55" s="1"/>
  <c r="F54"/>
  <c r="H54" s="1"/>
  <c r="J54" s="1"/>
  <c r="H10" i="6"/>
  <c r="J10" s="1"/>
  <c r="F9"/>
  <c r="H37"/>
  <c r="J37" s="1"/>
  <c r="F36"/>
  <c r="H36" s="1"/>
  <c r="J36" s="1"/>
  <c r="H56"/>
  <c r="J56" s="1"/>
  <c r="F55"/>
  <c r="H101"/>
  <c r="J101" s="1"/>
  <c r="F100"/>
  <c r="I10" i="8"/>
  <c r="K10" s="1"/>
  <c r="G9"/>
  <c r="G114"/>
  <c r="I115"/>
  <c r="K115" s="1"/>
  <c r="H69" i="10"/>
  <c r="J69" s="1"/>
  <c r="F68"/>
  <c r="H87"/>
  <c r="J87" s="1"/>
  <c r="F86"/>
  <c r="H86" s="1"/>
  <c r="J86" s="1"/>
  <c r="H117"/>
  <c r="J117" s="1"/>
  <c r="F116"/>
  <c r="I78" i="8"/>
  <c r="K78" s="1"/>
  <c r="G77"/>
  <c r="I38"/>
  <c r="K38" s="1"/>
  <c r="G37"/>
  <c r="I102"/>
  <c r="K102" s="1"/>
  <c r="G101"/>
  <c r="F17" i="6"/>
  <c r="H18"/>
  <c r="J18" s="1"/>
  <c r="H44"/>
  <c r="J44" s="1"/>
  <c r="F43"/>
  <c r="H87"/>
  <c r="J87" s="1"/>
  <c r="F78"/>
  <c r="H132"/>
  <c r="J132" s="1"/>
  <c r="F131"/>
  <c r="H77" i="10"/>
  <c r="J77" s="1"/>
  <c r="F76"/>
  <c r="H94"/>
  <c r="J94" s="1"/>
  <c r="F93"/>
  <c r="H17" i="6" l="1"/>
  <c r="J17" s="1"/>
  <c r="F16"/>
  <c r="H16" s="1"/>
  <c r="J16" s="1"/>
  <c r="I114" i="8"/>
  <c r="K114" s="1"/>
  <c r="G113"/>
  <c r="I17"/>
  <c r="K17" s="1"/>
  <c r="G16"/>
  <c r="I16" s="1"/>
  <c r="K16" s="1"/>
  <c r="H93" i="10"/>
  <c r="J93" s="1"/>
  <c r="F92"/>
  <c r="H92" s="1"/>
  <c r="J92" s="1"/>
  <c r="F75"/>
  <c r="H75" s="1"/>
  <c r="J75" s="1"/>
  <c r="H76"/>
  <c r="J76" s="1"/>
  <c r="H131" i="6"/>
  <c r="J131" s="1"/>
  <c r="F130"/>
  <c r="H130" s="1"/>
  <c r="J130" s="1"/>
  <c r="F77"/>
  <c r="H78"/>
  <c r="J78" s="1"/>
  <c r="H43"/>
  <c r="J43" s="1"/>
  <c r="F42"/>
  <c r="H42" s="1"/>
  <c r="J42" s="1"/>
  <c r="I101" i="8"/>
  <c r="K101" s="1"/>
  <c r="G100"/>
  <c r="I37"/>
  <c r="K37" s="1"/>
  <c r="G36"/>
  <c r="I36" s="1"/>
  <c r="K36" s="1"/>
  <c r="G69"/>
  <c r="I69" s="1"/>
  <c r="K69" s="1"/>
  <c r="I77"/>
  <c r="K77" s="1"/>
  <c r="H116" i="10"/>
  <c r="J116" s="1"/>
  <c r="F115"/>
  <c r="H115" s="1"/>
  <c r="J115" s="1"/>
  <c r="H68"/>
  <c r="J68" s="1"/>
  <c r="F67"/>
  <c r="H67" s="1"/>
  <c r="J67" s="1"/>
  <c r="G8" i="8"/>
  <c r="I8" s="1"/>
  <c r="K8" s="1"/>
  <c r="I9"/>
  <c r="K9" s="1"/>
  <c r="H100" i="6"/>
  <c r="J100" s="1"/>
  <c r="F99"/>
  <c r="H99" s="1"/>
  <c r="J99" s="1"/>
  <c r="H55"/>
  <c r="J55" s="1"/>
  <c r="F54"/>
  <c r="H54" s="1"/>
  <c r="J54" s="1"/>
  <c r="H9"/>
  <c r="J9" s="1"/>
  <c r="F8"/>
  <c r="H8" s="1"/>
  <c r="J8" s="1"/>
  <c r="I125" i="8"/>
  <c r="K125" s="1"/>
  <c r="G124"/>
  <c r="I124" s="1"/>
  <c r="K124" s="1"/>
  <c r="I45"/>
  <c r="K45" s="1"/>
  <c r="G44"/>
  <c r="F12" i="10"/>
  <c r="H12" s="1"/>
  <c r="J12" s="1"/>
  <c r="H77" i="6" l="1"/>
  <c r="J77" s="1"/>
  <c r="F69"/>
  <c r="H69" s="1"/>
  <c r="J69" s="1"/>
  <c r="I44" i="8"/>
  <c r="K44" s="1"/>
  <c r="G43"/>
  <c r="I100"/>
  <c r="K100" s="1"/>
  <c r="G99"/>
  <c r="I99" s="1"/>
  <c r="K99" s="1"/>
  <c r="G112"/>
  <c r="I112" s="1"/>
  <c r="K112" s="1"/>
  <c r="I113"/>
  <c r="K113" s="1"/>
  <c r="F7" i="6"/>
  <c r="H7" s="1"/>
  <c r="J7" s="1"/>
  <c r="I43" i="8" l="1"/>
  <c r="K43" s="1"/>
  <c r="G42"/>
  <c r="I42" l="1"/>
  <c r="K42" s="1"/>
  <c r="G7"/>
  <c r="I7" s="1"/>
  <c r="K7" s="1"/>
  <c r="A1" i="4"/>
</calcChain>
</file>

<file path=xl/sharedStrings.xml><?xml version="1.0" encoding="utf-8"?>
<sst xmlns="http://schemas.openxmlformats.org/spreadsheetml/2006/main" count="4317" uniqueCount="582">
  <si>
    <t>Приложение № 1</t>
  </si>
  <si>
    <r>
      <rPr>
        <sz val="10"/>
        <color rgb="FF000000"/>
        <rFont val="Bookman Old Style"/>
        <family val="1"/>
        <charset val="204"/>
      </rPr>
      <t>к проекту  решения Собрания представителей Малгобекского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Малгобекское сельское поселение Моздокского района на 2021 год и на плановый период 2022 и 2023 годов»</t>
    </r>
  </si>
  <si>
    <t xml:space="preserve">Нормативы отчислений в бюджет муниципального образования - Малгобекское сельское поселение   </t>
  </si>
  <si>
    <t>ДОХОДЫ</t>
  </si>
  <si>
    <t>Бюджет поселения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</si>
  <si>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</si>
  <si>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>(в процентах)</t>
  </si>
  <si>
    <t>Налоги 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</si>
  <si>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</si>
  <si>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деятельности, 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</si>
  <si>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</si>
  <si>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</si>
  <si>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</si>
  <si>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</si>
  <si>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</si>
  <si>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</si>
  <si>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</si>
  <si>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</si>
  <si>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</si>
  <si>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</si>
  <si>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</si>
  <si>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</si>
  <si>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</si>
  <si>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</si>
  <si>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</si>
  <si>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</si>
  <si>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</si>
  <si>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</si>
  <si>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</si>
  <si>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</si>
  <si>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</si>
  <si>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</si>
  <si>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</si>
  <si>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</si>
  <si>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</si>
  <si>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</si>
  <si>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</si>
  <si>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</si>
  <si>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</si>
  <si>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</si>
  <si>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</si>
  <si>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</si>
  <si>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</si>
  <si>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 xml:space="preserve">Приложение №2                                                                                    к решению Собрания представителей муниципального образования – Малгобекское
 сельское поселение Моздокского района 
от .12.2020г. №  «Об утверждении бюджета муниципального 
образования - Малгобекское сельское поселение 
Моздокского района  на 2021 финансовый год
 и на плановый период 2022-2023 гг в.»
</t>
  </si>
  <si>
    <t>Доходы муниципального образования- Малгобекское сельское поселение Моздокского района на 2020 финансовый год</t>
  </si>
  <si>
    <t>Код бюджетной классификации Российской Федерации</t>
  </si>
  <si>
    <t>Наименование дохода</t>
  </si>
  <si>
    <t>сумма                                            2017 год</t>
  </si>
  <si>
    <t>Изменения</t>
  </si>
  <si>
    <t>Изменения (август)</t>
  </si>
  <si>
    <t>Изменения (октябрь)</t>
  </si>
  <si>
    <t>Изменения (ноябрь)</t>
  </si>
  <si>
    <t>Сумма на 2021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</si>
  <si>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</si>
  <si>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</si>
  <si>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</si>
  <si>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</si>
  <si>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</si>
  <si>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</si>
  <si>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</si>
  <si>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</si>
  <si>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</si>
  <si>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</si>
  <si>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1 05 02000 02 0000 110</t>
  </si>
  <si>
    <t>1 05 03000 01 0000 110</t>
  </si>
  <si>
    <t>1 06 00000 00 0000 000</t>
  </si>
  <si>
    <t xml:space="preserve">Налоги на имущество </t>
  </si>
  <si>
    <t>1 06 01030 10 0000 110</t>
  </si>
  <si>
    <t>1 06 06000 10 0000 110</t>
  </si>
  <si>
    <t>1 06 06033 10 0000 110</t>
  </si>
  <si>
    <t>1 06 06043 10 0000 110</t>
  </si>
  <si>
    <t>111 00000 00 0000 000</t>
  </si>
  <si>
    <t>Доходы от использования имущества, находящегося в муниципальной собственности</t>
  </si>
  <si>
    <t>111 05075 10 0000 120</t>
  </si>
  <si>
    <t>Доходы от сдачи в арендуимущества,составляющего казну сельских поселений(за исключением замельных участков)</t>
  </si>
  <si>
    <t>Итого неналоговые</t>
  </si>
  <si>
    <t>Доходы ото использования имущества, находящегося в муниципальной собственности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</si>
  <si>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</si>
  <si>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</si>
  <si>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</si>
  <si>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</si>
  <si>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</si>
  <si>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</si>
  <si>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</si>
  <si>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</si>
  <si>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</si>
  <si>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</si>
  <si>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2 02 30024 10 0067 150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</si>
  <si>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</si>
  <si>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20239999100010150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</si>
  <si>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</si>
  <si>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202 39999 10 0020 150</t>
  </si>
  <si>
    <t>Субвенции бюджетам сельских поселений на выполнение передаваемых полномочий в части статьи 14 федерального закона от 06.10.2003г.№131-ФЗ</t>
  </si>
  <si>
    <t>202 150 02100000151</t>
  </si>
  <si>
    <t>Дотации бюджетам сельских поселений на поддержку мер по обеспечению сбалансированности бюджетов</t>
  </si>
  <si>
    <t>202 02216 10 0060 151</t>
  </si>
  <si>
    <t>Субсидии бюджетам сельских поселений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многовартарных домов, прездов к дворовым территориям многоквартарных домов населенных пунктов</t>
  </si>
  <si>
    <t>604,59</t>
  </si>
  <si>
    <t xml:space="preserve">Приложение №3                                                              к решению Собрания представителей муниципального образования – Малгобекское
 сельское поселение Моздокского района 
от .12.2020г. №  «Об утверждении бюджета муниципального 
образования - Малгобекское сельское поселение 
Моздокского района  на 2021 финансовый год
 и на плановый период 2022-2023 гг и.»
</t>
  </si>
  <si>
    <t>Доходы муниципального образования- Малгобекское сельское поселение Моздокского района на плановый период 2022-2023 финансовый год</t>
  </si>
  <si>
    <t>Сумма на 2022 год</t>
  </si>
  <si>
    <t xml:space="preserve">Сумма на 2023 год </t>
  </si>
  <si>
    <t>111 05013 10 0000 120</t>
  </si>
  <si>
    <t>до разграничения собственности</t>
  </si>
  <si>
    <t>97,4</t>
  </si>
  <si>
    <t>20239999100020150</t>
  </si>
  <si>
    <t xml:space="preserve">                                                                                                                       Приложение  №4</t>
  </si>
  <si>
    <t>к  решению Собрания представителей Малгобекского сельского поселения Моздокского района  «Об утверждении   бюджета муниципального образования - Малгобекского сельское поселение Моздокского района на 2021 год и на плановый период 2022 и 2023 годов»</t>
  </si>
  <si>
    <t>Перечень и коды главных администраторов доходов бюджета муниципального образования – Малгобекское сельское поселение Моздокского района</t>
  </si>
  <si>
    <t>Коды бюджетной классификации Российской Федерации</t>
  </si>
  <si>
    <t>Наименование администратора доходов бюджета муниципального образования - Малгобекское сельское поселение Моздокского района</t>
  </si>
  <si>
    <t>администратора доходов</t>
  </si>
  <si>
    <t>доход бюджета муниципального образования - Малгобекское сельское поселение Моздокского района</t>
  </si>
  <si>
    <t>Администрация местного самоуправления Малгобекского сельского поселения Моздокского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</si>
  <si>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</si>
  <si>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</si>
  <si>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</si>
  <si>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</si>
  <si>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1 11 05013 05 0000 120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</si>
  <si>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</si>
  <si>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</si>
  <si>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</si>
  <si>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</si>
  <si>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</si>
  <si>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</si>
  <si>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114 01050 10 0000 410</t>
  </si>
  <si>
    <t>Доходы от продажи квартир, находящихся в собственности сельских поселений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</si>
  <si>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</si>
  <si>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</si>
  <si>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</si>
  <si>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</si>
  <si>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</si>
  <si>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</si>
  <si>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</si>
  <si>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</si>
  <si>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</si>
  <si>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</si>
  <si>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1 17 14030 10 0000 180</t>
  </si>
  <si>
    <t>Средства самообложения граждан, зачисляемые в бюджеты сельских поселений</t>
  </si>
  <si>
    <t>2 02 15002 10 0000 150</t>
  </si>
  <si>
    <t>2 02 20216 10 0060 150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</si>
  <si>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</si>
  <si>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</si>
  <si>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2 02 30024 10 0080 150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</si>
  <si>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</si>
  <si>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2 02 30024 10 0085 150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</si>
  <si>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</si>
  <si>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2 02 39999 10 0000 150</t>
  </si>
  <si>
    <t xml:space="preserve"> Прочие субвенции бюджетам сельских поселений</t>
  </si>
  <si>
    <t>2 02 39999 10 0020 150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</si>
  <si>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</si>
  <si>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</si>
  <si>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</si>
  <si>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</si>
  <si>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</si>
  <si>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</si>
  <si>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</si>
  <si>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</si>
  <si>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</si>
  <si>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</si>
  <si>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 xml:space="preserve">                                                                                                                       Приложение  №5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</si>
  <si>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</si>
  <si>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к проекту решения Собрания представителей Малгобекского сельского поселения Моздокского района от   .12.2020г. №    «Об утверждении   бюджета муниципального образования - Малгобекское сельское поселение Моздокского района на 2021 год и на плановый период 2022 и 2023 годов»</t>
  </si>
  <si>
    <t>Перечень источников главных администраторов финансирования дефицита бюджета муниципального образования - Малгобекское  сельское поселение  Моздокского района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</si>
  <si>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</si>
  <si>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</si>
  <si>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Адми-нист-ратор дохода</t>
  </si>
  <si>
    <t>доход бюджета муниципального образования - Малгобекское сельское поселение</t>
  </si>
  <si>
    <t>Администрация местного самоуправления Малгобекского сельского поселения</t>
  </si>
  <si>
    <t>01 02 00 00 10 0000 710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</si>
  <si>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</si>
  <si>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</si>
  <si>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</si>
  <si>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</si>
  <si>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</si>
  <si>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</si>
  <si>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</si>
  <si>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</si>
  <si>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01 06 01 00 10 0000 630</t>
  </si>
  <si>
    <t>Средства от продажи акций и иных форм участия в капитале, находящихся в собственности сельских поселений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</si>
  <si>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</si>
  <si>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</si>
  <si>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r>
      <rPr>
        <b/>
        <sz val="8"/>
        <rFont val="Bookman Old Style"/>
        <family val="1"/>
        <charset val="204"/>
      </rPr>
      <t xml:space="preserve">Приложение №6
</t>
    </r>
    <r>
      <rPr>
        <sz val="8"/>
        <rFont val="Bookman Old Style"/>
        <family val="1"/>
        <charset val="204"/>
      </rPr>
      <t xml:space="preserve">к решению Собрания представителей муниципального образования - Малгобекское сельское поселение Моздокского района 
от 30.12.2020г..№17  «Об утверждении   бюджета муниципального образования - Малгобекское сельское поселение Моздокского района на 2021 финансовый год и на плановый 
Период 2022-2023 гг»
</t>
    </r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</si>
  <si>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Малгобекское сельское поселение Моздокского района  на 2021 финансовый  год </t>
  </si>
  <si>
    <t>(тыс.руб.)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</si>
  <si>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</si>
  <si>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</si>
  <si>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</si>
  <si>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</si>
  <si>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</si>
  <si>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>Сумма                         2021 год</t>
  </si>
  <si>
    <t>Изменения май</t>
  </si>
  <si>
    <t>сумма на 2021 год</t>
  </si>
  <si>
    <t>Изменения за июль</t>
  </si>
  <si>
    <t xml:space="preserve">  ВСЕГО РАСХОДОВ: </t>
  </si>
  <si>
    <t>Х</t>
  </si>
  <si>
    <t xml:space="preserve">  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</si>
  <si>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</si>
  <si>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</si>
  <si>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</si>
  <si>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</si>
  <si>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</si>
  <si>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</si>
  <si>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</si>
  <si>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</si>
  <si>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</si>
  <si>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</si>
  <si>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</si>
  <si>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</si>
  <si>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</si>
  <si>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</si>
  <si>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</si>
  <si>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</si>
  <si>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</si>
  <si>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</si>
  <si>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</si>
  <si>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</si>
  <si>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</si>
  <si>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</si>
  <si>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</si>
  <si>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77 4 00 00190</t>
  </si>
  <si>
    <t>Расходы на обеспечение функций органов местного самоуправления</t>
  </si>
  <si>
    <t>Прочая закупка товаров, работ и услуг для обеспечения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</si>
  <si>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</si>
  <si>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</si>
  <si>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</si>
  <si>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</si>
  <si>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</si>
  <si>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</si>
  <si>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</si>
  <si>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 xml:space="preserve">Прочая закупка товаров, работ и услуг для обеспечения муниципальных нужд </t>
  </si>
  <si>
    <t xml:space="preserve">  Другие общегосударственные вопросы</t>
  </si>
  <si>
    <t>13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</si>
  <si>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 "
</t>
  </si>
  <si>
    <t>04 0 00 00000</t>
  </si>
  <si>
    <t>0000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</si>
  <si>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 »
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</si>
  <si>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</si>
  <si>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</si>
  <si>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</si>
  <si>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 xml:space="preserve">  Расходы на прочие мероприятия, связанные с муниципальной собственностью</t>
  </si>
  <si>
    <t>04 2 01 70390</t>
  </si>
  <si>
    <t xml:space="preserve">  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</si>
  <si>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</si>
  <si>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</si>
  <si>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11</t>
  </si>
  <si>
    <t>Непрограммные рсходы</t>
  </si>
  <si>
    <t>Иные непрограммные расходы по выполнению работ по разработке проектно-сметной документации</t>
  </si>
  <si>
    <t>99 0 00 00000</t>
  </si>
  <si>
    <t>Резервные фонды муниципального образования — Малгобекское сельское поселение</t>
  </si>
  <si>
    <t>997 00 00000</t>
  </si>
  <si>
    <t>Иные бюджетные ассигнования</t>
  </si>
  <si>
    <t>800</t>
  </si>
  <si>
    <t>Резервные средства</t>
  </si>
  <si>
    <t>870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</si>
  <si>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</si>
  <si>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</si>
  <si>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</si>
  <si>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>03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</si>
  <si>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</si>
  <si>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</si>
  <si>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</si>
  <si>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</si>
  <si>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</si>
  <si>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</si>
  <si>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</si>
  <si>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>Иные не программные расходы</t>
  </si>
  <si>
    <t>09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</si>
  <si>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</si>
  <si>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</si>
  <si>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</si>
  <si>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 xml:space="preserve">  Дорожное хозяйство (дорожные фонды)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</si>
  <si>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Моздокского района  "
</t>
  </si>
  <si>
    <t>03 0 00 00000</t>
  </si>
  <si>
    <t>Подпрограмма  «Содержание, реконструкция и ремонт автомобильных дорог общего пользования  "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</si>
  <si>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</si>
  <si>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</si>
  <si>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</si>
  <si>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</si>
  <si>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</si>
  <si>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Расходы на выполнение работ по разработке проектно-сметной документации</t>
  </si>
  <si>
    <t>03 1 01 70330</t>
  </si>
  <si>
    <t>Прочие мероприятия в области дорожного хозяйства</t>
  </si>
  <si>
    <t>03 1 01 70350</t>
  </si>
  <si>
    <t>Другие вопросы в области национальной экономики</t>
  </si>
  <si>
    <t>12</t>
  </si>
  <si>
    <t>Иные непрограммные расходы</t>
  </si>
  <si>
    <t>Земельные кадастровые расходы</t>
  </si>
  <si>
    <t>99 9 00 72000</t>
  </si>
  <si>
    <t>99 9 01 72000</t>
  </si>
  <si>
    <t xml:space="preserve">  ЖИЛИЩНО-КОММУНАЛЬНОЕ ХОЗЯЙСТВО</t>
  </si>
  <si>
    <t>05</t>
  </si>
  <si>
    <t>Коммунальное хозяйство</t>
  </si>
  <si>
    <t xml:space="preserve">Муниципальная программа «Комплексное благоустройство территории муниципального образования - Малгобекское сельское поселение Моздокского района РСО-Алания  »  </t>
  </si>
  <si>
    <t>02 0 00 00000</t>
  </si>
  <si>
    <t>Подпрограмма 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</si>
  <si>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</si>
  <si>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</si>
  <si>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</si>
  <si>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</si>
  <si>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</si>
  <si>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Субсидии юридическим лицам (кроме некомерческих организаций) , индивидуальных предпринимателей, физическим лицам</t>
  </si>
  <si>
    <t>Благоустройство</t>
  </si>
  <si>
    <t>Муниципальная программа «Комплексное благоустройство территории Муниципального образования - Малгобекское сельское поселение  »</t>
  </si>
  <si>
    <t>Подпрограмма «Развитие, реконструкция, текущий ремонт сетей  уличного освещения Малгобекского  сельского поселения  »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</si>
  <si>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</si>
  <si>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</si>
  <si>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</si>
  <si>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</si>
  <si>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</si>
  <si>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Подпрограмма № 3 «Озеленение Ново-Осетинского сельского поселения  »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</si>
  <si>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</si>
  <si>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</si>
  <si>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</si>
  <si>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</si>
  <si>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</si>
  <si>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Подпрограмма «Благоустройство территории Малгобекского сельского поселения  »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</si>
  <si>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</si>
  <si>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</si>
  <si>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</si>
  <si>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</si>
  <si>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</si>
  <si>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Содержание в надлежащем состоянии мест захоронения (п 22 ст.14)</t>
  </si>
  <si>
    <t>02 4 01 70270</t>
  </si>
  <si>
    <t xml:space="preserve">Расходы на содержание и уборку памятников истории и культуры </t>
  </si>
  <si>
    <t>02 4 01 70280</t>
  </si>
  <si>
    <t xml:space="preserve">Расходы на организацию сбора и вывоза бытовых отходов и мусора </t>
  </si>
  <si>
    <t>02 4 01 70290</t>
  </si>
  <si>
    <t>Прочие мероприятия в области благоустройства</t>
  </si>
  <si>
    <t>02 4 01 70300</t>
  </si>
  <si>
    <t xml:space="preserve">  КУЛЬТУРА, КИНЕМАТОГРАФИЯ</t>
  </si>
  <si>
    <t>08</t>
  </si>
  <si>
    <t xml:space="preserve">Муниципальная программа «Развитие культуры муниципального образования - Малгобекское сельское поселение  » 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</si>
  <si>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</si>
  <si>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</si>
  <si>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</si>
  <si>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</si>
  <si>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</si>
  <si>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 xml:space="preserve">Расходы на обеспечение деятельности учреждений культурно-досуговой деятельности  и народного творчества </t>
  </si>
  <si>
    <t>01 1 01 22000</t>
  </si>
  <si>
    <t>Расходы на выплаты персоналу казенных учреждений</t>
  </si>
  <si>
    <t>110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</si>
  <si>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</si>
  <si>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</si>
  <si>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</si>
  <si>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</si>
  <si>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 xml:space="preserve">  СОЦИАЛЬНАЯ ПОЛИТИКА</t>
  </si>
  <si>
    <t xml:space="preserve">  Пенсионное обеспечение</t>
  </si>
  <si>
    <t>Не программные расходы органов местного самоуправления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</si>
  <si>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</si>
  <si>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</si>
  <si>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</si>
  <si>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ФИЗИЧЕСКАЯ КУЛЬТУРА И СПОРТ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</si>
  <si>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</si>
  <si>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</si>
  <si>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</si>
  <si>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</si>
  <si>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99 9 00 75000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</si>
  <si>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</si>
  <si>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</si>
  <si>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</si>
  <si>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</si>
  <si>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</si>
  <si>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</si>
  <si>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Субсидия республиканского бюджета в соответствии со ст. 142.2 БК РФ (отрицательный трансферт)</t>
  </si>
  <si>
    <t>Субвенции</t>
  </si>
  <si>
    <t xml:space="preserve">Приложение №7
к решению Собрания представителей муниципального образования - Малгобекское сельское поселение Моздокского района 
от .12.2020г. № «Об утверждении   бюджета муниципального образования - Малгобекское сельское поселение Моздокского района на 2021 финансовый год и на плановый 
Период 2022-2023 гг.»
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</si>
  <si>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Малгобекское сельское поселение Моздокского района  на плановый период 2022-2023 годов</t>
  </si>
  <si>
    <t>Сумма                         2022 год</t>
  </si>
  <si>
    <t>Сумма                         2023 год</t>
  </si>
  <si>
    <t xml:space="preserve"> 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</si>
  <si>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</si>
  <si>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</si>
  <si>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     07 1 01 70640</t>
  </si>
  <si>
    <t>99 9 00 71000</t>
  </si>
  <si>
    <t>Расходы на организацию безопасности дорожного движения</t>
  </si>
  <si>
    <t>03 1 01 70340</t>
  </si>
  <si>
    <t>03 1 01 70340</t>
  </si>
  <si>
    <t>02 2 01 7024П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</si>
  <si>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</si>
  <si>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</si>
  <si>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>Прочие расходы в области благоустройства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</si>
  <si>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</si>
  <si>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>Условно утвержденные расходы</t>
  </si>
  <si>
    <t>000 00 00000</t>
  </si>
  <si>
    <r>
      <rPr>
        <b/>
        <sz val="8"/>
        <rFont val="Bookman Old Style"/>
        <family val="1"/>
        <charset val="204"/>
      </rPr>
      <t xml:space="preserve">Приложение №8
</t>
    </r>
    <r>
      <rPr>
        <sz val="8"/>
        <rFont val="Bookman Old Style"/>
        <family val="1"/>
        <charset val="204"/>
      </rPr>
      <t xml:space="preserve">к решению Собрания представителей муниципального образования - Малгобекское сельское поселение Моздокского района 
от 30.12.2020г. №17 «Об утверждении   бюджета муниципального образования - Малгобекское сельское поселение Моздокского района на 2021 финансовый год и на плановый 
Период 2022-2023 гг. »
</t>
    </r>
  </si>
  <si>
    <t xml:space="preserve">Распределение бюджетных ассигнований по ведомственной структуре расходов муниципального образования - Малгобекское сельское поселение на 2021 год
</t>
  </si>
  <si>
    <t>ППП</t>
  </si>
  <si>
    <t>994 00 77600</t>
  </si>
  <si>
    <t xml:space="preserve">Приложение №9
к решению Собрания представителей муниципального образования - Малгобекское сельское поселение Моздокского района 
от .12.2020г. № «Об утверждении   бюджета муниципального образования - Малгобекское сельское поселение Моздокского района на 2021 финансовый год и на плановый 
Период 2022-2023 гг. »
</t>
  </si>
  <si>
    <t>Распределение бюджетных ассигнований по ведомственной структуре расходов муниципального образования - Малгобекское сельское поселение на плановый период 2022-2023 годов</t>
  </si>
  <si>
    <t>сумма                         2022 год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</si>
  <si>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 "
</t>
  </si>
  <si>
    <t xml:space="preserve">Условно утвержденные расходы </t>
  </si>
  <si>
    <t>530</t>
  </si>
  <si>
    <t>000000000</t>
  </si>
  <si>
    <t>Распределение бюджетных ассигнований по целевым статьям (муниципальным программам Малгобекского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Малгобекское сельское поселение Моздокского района  на 2021 финансовый год</t>
  </si>
  <si>
    <t>(тыс. руб.)</t>
  </si>
  <si>
    <t>Сумма        2021 год</t>
  </si>
  <si>
    <t>Изменения на июль</t>
  </si>
  <si>
    <t>ВСЕГО:</t>
  </si>
  <si>
    <t>Закупка товаров, работ, услуг в сфере информационно-коммуникационных технологий</t>
  </si>
  <si>
    <t>Подпрограмма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</si>
  <si>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</si>
  <si>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</si>
  <si>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Подпрограмма «Развитие, реконструкция, текущий ремонт сетей  уличного освещения Малгобекского сельского поселения  »</t>
  </si>
  <si>
    <t>02 1 01 702300</t>
  </si>
  <si>
    <t xml:space="preserve">02 4 00 00000 </t>
  </si>
  <si>
    <t>Расходы на благоустройство территории</t>
  </si>
  <si>
    <t xml:space="preserve">05 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</si>
  <si>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 "
</t>
  </si>
  <si>
    <t>Подпрограмма «Содержание, реконструкция и ремонт автомобильных дорог общего пользования  "</t>
  </si>
  <si>
    <t>0,8</t>
  </si>
  <si>
    <t>Приложение № 11
к решению Собрания представителей муниципального образования - Малгобекское сельское поселение Моздокского района 
от .12.2020г. № «Об утверждении   бюджета муниципального образования - Малгобекское сельское поселение Моздокского района на 2021 финансовый год и на плановый 
Период 2022-2023 гг.»</t>
  </si>
  <si>
    <t>Распределение бюджетных ассигнований по целевым статьям (муниципальным программам Малгобекского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Малгобекское сельское поселение Моздокского района  на плановый период 2022-2023 годов</t>
  </si>
  <si>
    <t>Сумма        2022 год</t>
  </si>
  <si>
    <t>Сумма        2023 год</t>
  </si>
  <si>
    <t>Прочие мероприятия в области благоустройствпа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</si>
  <si>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 "
</t>
  </si>
  <si>
    <t>Выполнение работ по разработке проектно-сметной документации</t>
  </si>
  <si>
    <t xml:space="preserve">Приложение №16
к решению Собрания представителей
Малгобекского сельского поселения № от 11.2019г. "Об утверждении бюджета муниципального образования - Малгобекское сельское поселение на 2020 финансовый год и на плановый период 2021-2022гг. "
</t>
  </si>
  <si>
    <t>Программа государственных гарантий  муниципального образования - Малгобекское сельское поселение на 2020 год</t>
  </si>
  <si>
    <t>1. Предоставление государственных гарантий в валюте Российской Федерации в 2020году</t>
  </si>
  <si>
    <t>тысяч  рублей</t>
  </si>
  <si>
    <t>№№ пп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</si>
  <si>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</si>
  <si>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</si>
  <si>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</si>
  <si>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</si>
  <si>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</si>
  <si>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</si>
  <si>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</si>
  <si>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нет</t>
  </si>
  <si>
    <t>2. Бюджетные ассигнования на исполнение государственных гарантий муниципального образования - Малгобекское сельское поселение
 в плановом периоде 2021 и 2022 годов</t>
  </si>
  <si>
    <t>Исполнение государственных гарантий муниципального образования - Малгобекское сельское поселение</t>
  </si>
  <si>
    <t>Сумма</t>
  </si>
  <si>
    <t>За счет источников финансирования дефицита  бюджета муниципального образования - Малгобекское сельское поселение</t>
  </si>
  <si>
    <t xml:space="preserve">Приложение №17
к решению Собрания представителей
Малгобекского сельского поселения № от 11.2019г. "Об утверждении бюджета муниципального образования - Малгобекское сельское поселение на 2020 финансовый год и на плановый период 2021-2022гг."
</t>
  </si>
  <si>
    <t>Программа государственных гарантий  муниципального образования - Малгобекское сельское поселение на плановый период 2021 и  2022 годов</t>
  </si>
  <si>
    <t>1. Предоставление государственных гарантий в валюте Российской Федерации в на плановом периоде 2018 и  2019 годов</t>
  </si>
  <si>
    <t>2021 год</t>
  </si>
  <si>
    <t>2022 год</t>
  </si>
  <si>
    <t>к проекту  решению Собрания представителей Малгобекского сельского поселения Моздокского района  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</si>
  <si>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>1 08 04020 01 1000 110</t>
  </si>
  <si>
    <t>1 08 04020 01 4000 110</t>
  </si>
  <si>
    <t>1 08 07175 01 1000 110</t>
  </si>
  <si>
    <t>1 08 07175 01 4000 110</t>
  </si>
  <si>
    <t>1 11 05013 10 0000 120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</si>
  <si>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</si>
  <si>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2 02 15001 10 0000 151</t>
  </si>
  <si>
    <t>2 02 15002 10 0000 151</t>
  </si>
  <si>
    <t>2 02 20216 10 0060 151</t>
  </si>
  <si>
    <t>2 02 35118 10 0000 151</t>
  </si>
  <si>
    <t>2 02 30024 10 0067 151</t>
  </si>
  <si>
    <t>2 02 30024 10 0080 151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</si>
  <si>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</si>
  <si>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</si>
  <si>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2 02 39999 10 0010 151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</si>
  <si>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</si>
  <si>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2 02 39999 10 0020 151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</si>
  <si>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</si>
  <si>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</si>
  <si>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2 07 05030 10 0000 180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</si>
  <si>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</si>
  <si>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</si>
  <si>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</si>
  <si>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</si>
  <si>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                 Приложение  №12</t>
  </si>
  <si>
    <t>к  проекту  решения Собрания представителей Малгобекского сельского поселения Моздокского района 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</si>
  <si>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Малгобекское сельское поселение Моздокского района 
на 2020 год  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</si>
  <si>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</si>
  <si>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</si>
  <si>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</si>
  <si>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</si>
  <si>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</si>
  <si>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</si>
  <si>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</si>
  <si>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</si>
  <si>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</si>
  <si>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</si>
  <si>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</si>
  <si>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</si>
  <si>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</si>
  <si>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</si>
  <si>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</si>
  <si>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</si>
  <si>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</si>
  <si>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</si>
  <si>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</si>
  <si>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</si>
  <si>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</si>
  <si>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                           Приложение  №13</t>
  </si>
  <si>
    <t>к  решению Собрания представителей Малгобекского сельского поселения Моздокского района 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</si>
  <si>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Малгобекское сельское поселение Моздокского района  
на плановый период 2020 и 2021 годов  
</t>
  </si>
  <si>
    <t>2020 год</t>
  </si>
  <si>
    <t xml:space="preserve"> Приложение  №14</t>
  </si>
  <si>
    <t>к  решению Собрания представителей Малгобекского сельского поселения Моздокского района от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</si>
  <si>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Малгобекское сельское поселение Моздокского района на 2020 год
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</si>
  <si>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</si>
  <si>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</si>
  <si>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</si>
  <si>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</si>
  <si>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</si>
  <si>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</si>
  <si>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</si>
  <si>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</si>
  <si>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</si>
  <si>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Приложение №12
к решению Собрания представителей
муниципального образования - Малгобекское сельское поселение «Об  утверждении бюджета муниципального образования — Малгобекское сельское поселение на 2021 финансовый год и плановый период 2022 2023гг.»
</t>
  </si>
  <si>
    <t xml:space="preserve">Источники финансирования дефицита 
бюджета муниципального образования   - Малгобекское сельское поселение 
На 2021 год
</t>
  </si>
  <si>
    <t>тыcяч рублей</t>
  </si>
  <si>
    <t>2021 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</si>
  <si>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</si>
  <si>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</si>
  <si>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</si>
  <si>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</si>
  <si>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</si>
  <si>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</si>
  <si>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</si>
  <si>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</si>
  <si>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</si>
  <si>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</si>
  <si>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000 01 03 01 00 10 0000 810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</si>
  <si>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</si>
  <si>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</si>
  <si>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</si>
  <si>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</si>
  <si>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</si>
  <si>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</si>
  <si>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</si>
  <si>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</si>
  <si>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</si>
  <si>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000 01 03 01 00 02 0000 710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</si>
  <si>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</si>
  <si>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</si>
  <si>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</si>
  <si>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</si>
  <si>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</si>
  <si>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</si>
  <si>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</si>
  <si>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</si>
  <si>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</si>
  <si>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000 01 06 01 00 05 0000 630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</si>
  <si>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</si>
  <si>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</si>
  <si>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</si>
  <si>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</si>
  <si>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</si>
  <si>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</si>
  <si>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</si>
  <si>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</si>
  <si>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Приложение  №15</t>
  </si>
  <si>
    <t>к  решению Собрания представителей Малгобекского сельского поселения Моздокского района «Об утверждении   бюджета муниципального образования - Малгобекское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</si>
  <si>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бюджета муниципального образования - Малгобекское сельское поселение Моздокского района на плановый период 2021 и 2022 годов 
</t>
  </si>
  <si>
    <t xml:space="preserve">сумма                     </t>
  </si>
  <si>
    <r>
      <rPr>
        <b/>
        <sz val="10"/>
        <color rgb="FF000000"/>
        <rFont val="Bookman Old Style"/>
        <family val="1"/>
        <charset val="204"/>
      </rPr>
      <t xml:space="preserve">Приложение №13
</t>
    </r>
    <r>
      <rPr>
        <sz val="10"/>
        <color rgb="FF000000"/>
        <rFont val="Bookman Old Style"/>
        <family val="1"/>
        <charset val="204"/>
      </rPr>
      <t xml:space="preserve">к решению Собрания представителей
муниципального образования - Малгобекское сельское поселение «Об  утверждении бюджета муниципального образования — Малгобекское сельское поселение на 2021 финансовый год и плановый период 2022 2023гг.»
</t>
    </r>
  </si>
  <si>
    <t xml:space="preserve">Источники финансирования дефицита 
бюджета муниципального образования   - Малгобекское сельское поселение 
на плановый период 2022 и 2023 годов
</t>
  </si>
  <si>
    <t>тысяч рублей</t>
  </si>
  <si>
    <t xml:space="preserve"> 2023 год</t>
  </si>
  <si>
    <t>000 01 06 01 00 10 0000 630</t>
  </si>
  <si>
    <r>
      <rPr>
        <b/>
        <sz val="10"/>
        <color rgb="FF000000"/>
        <rFont val="Bookman Old Style"/>
        <family val="1"/>
        <charset val="204"/>
      </rPr>
      <t xml:space="preserve">Приложение №14
</t>
    </r>
    <r>
      <rPr>
        <sz val="10"/>
        <color rgb="FF000000"/>
        <rFont val="Bookman Old Style"/>
        <family val="1"/>
        <charset val="204"/>
      </rPr>
      <t xml:space="preserve">к решению Собрания представителей
муниципального образования - Малгобекское сельское поселение «Об  утверждении бюджета муниципального образования — Малгобекское сельское поселение на 2021 финансовый год и плановый период 2022 -  2023гг.»
</t>
    </r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</si>
  <si>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  - Малгобекское сельское поселение на 2021 год
</t>
  </si>
  <si>
    <t>Привлечение кредитов от кредитных организаций в валюте Российской Федерации</t>
  </si>
  <si>
    <r>
      <rPr>
        <b/>
        <sz val="10"/>
        <color rgb="FF000000"/>
        <rFont val="Bookman Old Style"/>
        <family val="1"/>
        <charset val="204"/>
      </rPr>
      <t xml:space="preserve">Приложение №15
</t>
    </r>
    <r>
      <rPr>
        <sz val="10"/>
        <color rgb="FF000000"/>
        <rFont val="Bookman Old Style"/>
        <family val="1"/>
        <charset val="204"/>
      </rPr>
      <t xml:space="preserve">к решению Собрания представителей
муниципального образования - Малгобекское сельское поселение «Об  утверждении бюджета муниципального образования — Малгобекское сельское поселение на 2021 финансовый год и плановый период 2022 2023гг.»
</t>
    </r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</si>
  <si>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  - Малгобекское сельское поселение  
 на плановый период 2022 и 2023 годов
</t>
  </si>
  <si>
    <t>2023 год</t>
  </si>
  <si>
    <t>Погашение основного долга по кредитам, предоставленным кредитными  организациями, в валюте Российской Федерации до 31 декабря 2022 года</t>
  </si>
  <si>
    <r>
      <rPr>
        <b/>
        <sz val="10"/>
        <color rgb="FF000000"/>
        <rFont val="Bookman Old Style"/>
        <family val="1"/>
        <charset val="204"/>
      </rPr>
      <t xml:space="preserve">Приложение №16
</t>
    </r>
    <r>
      <rPr>
        <sz val="10"/>
        <color rgb="FF000000"/>
        <rFont val="Bookman Old Style"/>
        <family val="1"/>
        <charset val="204"/>
      </rPr>
      <t xml:space="preserve">к решению Собрания представителей
муниципального образования - Малгобекское сельское поселение «Об  утверждении бюджета муниципального образования — Малгобекское сельское поселение на 2021 финансовый год и плановый период 2022 — 2023гг.»
</t>
    </r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</si>
  <si>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Малгобекское сельское поселение  на 2021 год
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</si>
  <si>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</si>
  <si>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r>
      <rPr>
        <b/>
        <sz val="8"/>
        <color rgb="FF000000"/>
        <rFont val="Bookman Old Style"/>
        <family val="1"/>
        <charset val="204"/>
      </rPr>
      <t xml:space="preserve">Приложение №17
</t>
    </r>
    <r>
      <rPr>
        <sz val="8"/>
        <color rgb="FF000000"/>
        <rFont val="Bookman Old Style"/>
        <family val="1"/>
        <charset val="204"/>
      </rPr>
      <t xml:space="preserve">к решению Собрания представителей
муниципального образования - Малгобекское сельское поселение «Об  утверждении бюджета муниципального образования — Малгобекское сельское поселение на 2021 финансовый год и плановый период 2022 — 2023гг.»
</t>
    </r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</si>
  <si>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Малгобекское сельское поселение  на плановый период 2022 и 2023 годов
</t>
  </si>
  <si>
    <r>
      <rPr>
        <b/>
        <sz val="8"/>
        <color rgb="FF000000"/>
        <rFont val="Bookman Old Style"/>
        <family val="1"/>
        <charset val="204"/>
      </rPr>
      <t xml:space="preserve">Приложение №18
</t>
    </r>
    <r>
      <rPr>
        <sz val="8"/>
        <color rgb="FF000000"/>
        <rFont val="Bookman Old Style"/>
        <family val="1"/>
        <charset val="204"/>
      </rPr>
      <t xml:space="preserve">к решению Собрания представителей
муниципального образования - Малгобекское сельское поселение «Об  утверждении бюджета муниципального образования — Малгобекское сельское поселение на 2021 финансовый год и плановый период 2022 — 2023гг.»
</t>
    </r>
  </si>
  <si>
    <t>Программа муниципальных гарантий  муниципального образования   - Малгобекское сельское поселение  в валюте  Российской Федерации на 2021 год</t>
  </si>
  <si>
    <t>направление (цель) гарантирования</t>
  </si>
  <si>
    <t>Сумма гарантирования</t>
  </si>
  <si>
    <t xml:space="preserve">Иные условия предоставления и исполнения гарантий </t>
  </si>
  <si>
    <r>
      <rPr>
        <b/>
        <sz val="8"/>
        <color rgb="FF000000"/>
        <rFont val="Bookman Old Style"/>
        <family val="1"/>
        <charset val="204"/>
      </rPr>
      <t xml:space="preserve">Приложение №19
</t>
    </r>
    <r>
      <rPr>
        <sz val="8"/>
        <color rgb="FF000000"/>
        <rFont val="Bookman Old Style"/>
        <family val="1"/>
        <charset val="204"/>
      </rPr>
      <t xml:space="preserve">к решению Собрания представителей
муниципального образования - Малгобекское сельское поселение «Об  утверждении бюджета муниципального образования — Малгобекское сельское поселение на 2021 финансовый год и плановый период 2022 — 2023гг.»
</t>
    </r>
  </si>
  <si>
    <t>Программа муниципальных гарантий  муниципального образования  - Малгобекское сельское поселение в валюте  Российской Федерации на плановый период 2022 и  2023 годов</t>
  </si>
  <si>
    <t xml:space="preserve">Иные условия предоставления и исполнения  гарантий </t>
  </si>
  <si>
    <r>
      <t xml:space="preserve">Приложение №3 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к решению Собрания представителей муниципального образования – Малгобекское
 сельское поселение Моздокского района от 30.07.2021г. №15а "О внесении изменений в Решение Собрания представителей  
№17 от 30.12.2020г.  «Об утверждении бюджета муниципального 
образования - Малгобекское сельское поселение 
Моздокского района  на 2021 финансовый год
 и на плановый период 2022-2023 годов»                                                      </t>
    </r>
    <r>
      <rPr>
        <b/>
        <sz val="10"/>
        <color rgb="FF000000"/>
        <rFont val="Bookman Old Style"/>
        <family val="1"/>
        <charset val="204"/>
      </rPr>
      <t xml:space="preserve">Приложение №10
</t>
    </r>
    <r>
      <rPr>
        <sz val="10"/>
        <color rgb="FF000000"/>
        <rFont val="Bookman Old Style"/>
        <family val="1"/>
        <charset val="204"/>
      </rPr>
      <t>к решению Собрания представителей муниципального образования - Малгобекское сельское поселение Моздокского района 
от 30.12.2020г. №17 «Об утверждении   бюджета муниципального образования - Малгобекское сельское поселение Моздокского района на 2021 финансовый год и на плановый 
Период 2022-2023 гг .»</t>
    </r>
  </si>
  <si>
    <r>
      <t xml:space="preserve">Приложение №2   </t>
    </r>
    <r>
      <rPr>
        <sz val="8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к решению Собрания представителей муниципального образования – Малгобекское
 сельское поселение Моздокского района от 30.07.2021г. № 15 а  "О внесении из менений в Решение Собрания представителей  
№17 от 30.12.2020г.  «Об утверждении бюджета муниципального 
образования - Малгобекское сельское поселение 
Моздокского района  на 2021 финансовый год
 и на плановый период 2022-2023 годов»</t>
    </r>
  </si>
  <si>
    <r>
      <t xml:space="preserve">Приложение №1   </t>
    </r>
    <r>
      <rPr>
        <sz val="8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к решению Собрания представителей муниципального образования – Малгобекское
 сельское поселение Моздокского района от 30.07.2021г. № 15а"О внесении из менений в Решение Собрания представителей  
№17 от 30.12.2020г.  «Об утверждении бюджета муниципального 
образования - Малгобекское сельское поселение 
Моздокского района  на 2021 финансовый год
 и на плановый период 2022-2023 годов»</t>
    </r>
  </si>
</sst>
</file>

<file path=xl/styles.xml><?xml version="1.0" encoding="utf-8"?>
<styleSheet xmlns="http://schemas.openxmlformats.org/spreadsheetml/2006/main">
  <numFmts count="6">
    <numFmt numFmtId="164" formatCode="_-* #,##0.00\ _₽_-;\-* #,##0.00\ _₽_-;_-* \-??\ _₽_-;_-@_-"/>
    <numFmt numFmtId="165" formatCode="_-* #,##0.0\ _₽_-;\-* #,##0.0\ _₽_-;_-* \-?\ _₽_-;_-@_-"/>
    <numFmt numFmtId="166" formatCode="#,##0.0\ _₽"/>
    <numFmt numFmtId="167" formatCode="0.0"/>
    <numFmt numFmtId="168" formatCode="#,##0.0_р_."/>
    <numFmt numFmtId="169" formatCode="#,##0.0"/>
  </numFmts>
  <fonts count="54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rgb="FFFF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rgb="FF000000"/>
      <name val="Bookman Old Style"/>
      <family val="1"/>
      <charset val="204"/>
    </font>
    <font>
      <sz val="11"/>
      <color rgb="FF333333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Bookman Old Style"/>
      <family val="1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2"/>
      <name val="Bookman Old Style"/>
      <family val="1"/>
      <charset val="204"/>
    </font>
    <font>
      <sz val="15"/>
      <name val="Bookman Old Style"/>
      <family val="1"/>
      <charset val="204"/>
    </font>
    <font>
      <b/>
      <sz val="13"/>
      <color rgb="FF000000"/>
      <name val="Bookman Old Style"/>
      <family val="1"/>
      <charset val="204"/>
    </font>
    <font>
      <b/>
      <sz val="13"/>
      <name val="Bookman Old Style"/>
      <family val="1"/>
      <charset val="204"/>
    </font>
    <font>
      <sz val="13"/>
      <name val="Bookman Old Style"/>
      <family val="1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2060"/>
      <name val="Bookman Old Style"/>
      <family val="1"/>
      <charset val="204"/>
    </font>
    <font>
      <sz val="11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3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2"/>
      <color rgb="FF002060"/>
      <name val="Bookman Old Style"/>
      <family val="1"/>
      <charset val="204"/>
    </font>
    <font>
      <sz val="11"/>
      <name val="Bookman Old Style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8"/>
      <color rgb="FF000000"/>
      <name val="Bookman Old Style"/>
      <family val="1"/>
      <charset val="204"/>
    </font>
    <font>
      <sz val="8"/>
      <color rgb="FF000000"/>
      <name val="Bookman Old Style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41">
    <xf numFmtId="0" fontId="0" fillId="0" borderId="0" xfId="0"/>
    <xf numFmtId="0" fontId="21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/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0" fillId="0" borderId="0" xfId="0" applyNumberFormat="1"/>
    <xf numFmtId="164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10" fillId="0" borderId="0" xfId="0" applyFont="1"/>
    <xf numFmtId="2" fontId="10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/>
    <xf numFmtId="165" fontId="9" fillId="0" borderId="1" xfId="0" applyNumberFormat="1" applyFont="1" applyBorder="1"/>
    <xf numFmtId="164" fontId="10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/>
    <xf numFmtId="165" fontId="8" fillId="0" borderId="6" xfId="0" applyNumberFormat="1" applyFont="1" applyBorder="1"/>
    <xf numFmtId="49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wrapText="1"/>
    </xf>
    <xf numFmtId="2" fontId="8" fillId="0" borderId="8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vertical="center"/>
    </xf>
    <xf numFmtId="165" fontId="8" fillId="0" borderId="1" xfId="0" applyNumberFormat="1" applyFont="1" applyBorder="1"/>
    <xf numFmtId="165" fontId="8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indent="15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6" fillId="0" borderId="1" xfId="0" applyFont="1" applyBorder="1" applyAlignment="1">
      <alignment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0" fontId="2" fillId="0" borderId="0" xfId="1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/>
    </xf>
    <xf numFmtId="0" fontId="18" fillId="0" borderId="0" xfId="1" applyFont="1" applyAlignment="1">
      <alignment horizontal="center"/>
    </xf>
    <xf numFmtId="0" fontId="21" fillId="0" borderId="0" xfId="1" applyFont="1" applyBorder="1" applyAlignment="1">
      <alignment horizontal="center" vertical="center" wrapText="1"/>
    </xf>
    <xf numFmtId="2" fontId="18" fillId="2" borderId="0" xfId="1" applyNumberFormat="1" applyFont="1" applyFill="1" applyAlignment="1">
      <alignment horizontal="center" vertical="center"/>
    </xf>
    <xf numFmtId="166" fontId="18" fillId="2" borderId="0" xfId="1" applyNumberFormat="1" applyFont="1" applyFill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right" vertical="center"/>
    </xf>
    <xf numFmtId="0" fontId="22" fillId="0" borderId="1" xfId="1" applyFont="1" applyBorder="1" applyAlignment="1">
      <alignment horizontal="center" vertical="center" wrapText="1"/>
    </xf>
    <xf numFmtId="166" fontId="22" fillId="0" borderId="1" xfId="1" applyNumberFormat="1" applyFont="1" applyBorder="1" applyAlignment="1">
      <alignment horizontal="center" vertical="center" wrapText="1"/>
    </xf>
    <xf numFmtId="2" fontId="22" fillId="2" borderId="10" xfId="1" applyNumberFormat="1" applyFont="1" applyFill="1" applyBorder="1" applyAlignment="1">
      <alignment horizontal="center" vertical="center" wrapText="1"/>
    </xf>
    <xf numFmtId="166" fontId="22" fillId="2" borderId="10" xfId="1" applyNumberFormat="1" applyFont="1" applyFill="1" applyBorder="1" applyAlignment="1">
      <alignment horizontal="right" vertical="center" wrapText="1"/>
    </xf>
    <xf numFmtId="0" fontId="23" fillId="0" borderId="1" xfId="1" applyFont="1" applyBorder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166" fontId="23" fillId="0" borderId="1" xfId="1" applyNumberFormat="1" applyFont="1" applyBorder="1" applyAlignment="1">
      <alignment horizontal="center" vertical="center" wrapText="1"/>
    </xf>
    <xf numFmtId="2" fontId="18" fillId="2" borderId="10" xfId="1" applyNumberFormat="1" applyFont="1" applyFill="1" applyBorder="1" applyAlignment="1">
      <alignment horizontal="center" vertical="center"/>
    </xf>
    <xf numFmtId="166" fontId="18" fillId="2" borderId="10" xfId="1" applyNumberFormat="1" applyFont="1" applyFill="1" applyBorder="1" applyAlignment="1">
      <alignment horizontal="right" vertical="center"/>
    </xf>
    <xf numFmtId="0" fontId="24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166" fontId="24" fillId="0" borderId="1" xfId="1" applyNumberFormat="1" applyFont="1" applyBorder="1" applyAlignment="1">
      <alignment horizontal="center" vertical="center"/>
    </xf>
    <xf numFmtId="2" fontId="25" fillId="2" borderId="10" xfId="1" applyNumberFormat="1" applyFont="1" applyFill="1" applyBorder="1" applyAlignment="1">
      <alignment horizontal="center" vertical="center"/>
    </xf>
    <xf numFmtId="166" fontId="25" fillId="2" borderId="10" xfId="1" applyNumberFormat="1" applyFont="1" applyFill="1" applyBorder="1" applyAlignment="1">
      <alignment horizontal="right" vertical="center"/>
    </xf>
    <xf numFmtId="2" fontId="26" fillId="0" borderId="0" xfId="1" applyNumberFormat="1" applyFont="1" applyAlignment="1">
      <alignment horizontal="center"/>
    </xf>
    <xf numFmtId="0" fontId="26" fillId="0" borderId="0" xfId="1" applyFont="1" applyAlignment="1">
      <alignment horizontal="center"/>
    </xf>
    <xf numFmtId="0" fontId="6" fillId="0" borderId="1" xfId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 shrinkToFit="1"/>
    </xf>
    <xf numFmtId="166" fontId="6" fillId="0" borderId="1" xfId="1" applyNumberFormat="1" applyFont="1" applyBorder="1" applyAlignment="1">
      <alignment horizontal="center" vertical="center" shrinkToFit="1"/>
    </xf>
    <xf numFmtId="2" fontId="22" fillId="2" borderId="10" xfId="1" applyNumberFormat="1" applyFont="1" applyFill="1" applyBorder="1" applyAlignment="1">
      <alignment horizontal="center" vertical="center"/>
    </xf>
    <xf numFmtId="2" fontId="18" fillId="0" borderId="0" xfId="1" applyNumberFormat="1" applyFont="1" applyAlignment="1">
      <alignment horizontal="center"/>
    </xf>
    <xf numFmtId="0" fontId="6" fillId="0" borderId="1" xfId="1" applyFont="1" applyBorder="1" applyAlignment="1">
      <alignment wrapText="1"/>
    </xf>
    <xf numFmtId="166" fontId="6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49" fontId="2" fillId="0" borderId="1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166" fontId="2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6" fontId="26" fillId="2" borderId="10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2" fontId="0" fillId="2" borderId="10" xfId="0" applyNumberForma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vertical="top" wrapText="1"/>
    </xf>
    <xf numFmtId="0" fontId="18" fillId="0" borderId="1" xfId="1" applyFont="1" applyBorder="1" applyAlignment="1">
      <alignment wrapText="1"/>
    </xf>
    <xf numFmtId="0" fontId="22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center"/>
    </xf>
    <xf numFmtId="166" fontId="22" fillId="2" borderId="10" xfId="1" applyNumberFormat="1" applyFont="1" applyFill="1" applyBorder="1" applyAlignment="1">
      <alignment horizontal="right" vertical="center"/>
    </xf>
    <xf numFmtId="0" fontId="22" fillId="0" borderId="0" xfId="1" applyFont="1" applyAlignment="1">
      <alignment horizontal="center"/>
    </xf>
    <xf numFmtId="166" fontId="0" fillId="2" borderId="10" xfId="0" applyNumberFormat="1" applyFill="1" applyBorder="1" applyAlignment="1">
      <alignment horizontal="right" vertical="center"/>
    </xf>
    <xf numFmtId="2" fontId="27" fillId="2" borderId="10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wrapText="1"/>
    </xf>
    <xf numFmtId="0" fontId="18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2" fontId="28" fillId="2" borderId="10" xfId="0" applyNumberFormat="1" applyFont="1" applyFill="1" applyBorder="1" applyAlignment="1">
      <alignment horizontal="center" vertical="center"/>
    </xf>
    <xf numFmtId="166" fontId="29" fillId="0" borderId="1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wrapText="1"/>
    </xf>
    <xf numFmtId="49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66" fontId="6" fillId="0" borderId="3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wrapText="1"/>
    </xf>
    <xf numFmtId="49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 vertical="center"/>
    </xf>
    <xf numFmtId="0" fontId="2" fillId="0" borderId="11" xfId="1" applyFont="1" applyBorder="1"/>
    <xf numFmtId="49" fontId="2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166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 wrapText="1"/>
    </xf>
    <xf numFmtId="166" fontId="18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18" fillId="0" borderId="0" xfId="1" applyFont="1" applyAlignment="1">
      <alignment horizontal="right"/>
    </xf>
    <xf numFmtId="0" fontId="2" fillId="0" borderId="0" xfId="1" applyFont="1" applyBorder="1" applyAlignment="1">
      <alignment vertical="center" wrapText="1"/>
    </xf>
    <xf numFmtId="166" fontId="22" fillId="0" borderId="1" xfId="1" applyNumberFormat="1" applyFont="1" applyBorder="1" applyAlignment="1">
      <alignment horizontal="right" vertical="center" wrapText="1"/>
    </xf>
    <xf numFmtId="166" fontId="23" fillId="0" borderId="1" xfId="1" applyNumberFormat="1" applyFont="1" applyBorder="1" applyAlignment="1">
      <alignment horizontal="right" vertical="center" wrapText="1"/>
    </xf>
    <xf numFmtId="166" fontId="24" fillId="0" borderId="1" xfId="1" applyNumberFormat="1" applyFont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 shrinkToFit="1"/>
    </xf>
    <xf numFmtId="166" fontId="6" fillId="2" borderId="1" xfId="1" applyNumberFormat="1" applyFont="1" applyFill="1" applyBorder="1" applyAlignment="1">
      <alignment horizontal="right" vertical="center"/>
    </xf>
    <xf numFmtId="166" fontId="2" fillId="2" borderId="1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166" fontId="2" fillId="2" borderId="1" xfId="1" applyNumberFormat="1" applyFont="1" applyFill="1" applyBorder="1" applyAlignment="1">
      <alignment horizontal="right" vertical="center"/>
    </xf>
    <xf numFmtId="0" fontId="18" fillId="2" borderId="1" xfId="1" applyFont="1" applyFill="1" applyBorder="1" applyAlignment="1">
      <alignment vertical="top" wrapText="1"/>
    </xf>
    <xf numFmtId="0" fontId="18" fillId="2" borderId="1" xfId="1" applyFont="1" applyFill="1" applyBorder="1" applyAlignment="1">
      <alignment wrapText="1"/>
    </xf>
    <xf numFmtId="0" fontId="22" fillId="2" borderId="1" xfId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166" fontId="2" fillId="0" borderId="1" xfId="1" applyNumberFormat="1" applyFont="1" applyBorder="1" applyAlignment="1">
      <alignment horizontal="right" vertical="center" shrinkToFit="1"/>
    </xf>
    <xf numFmtId="165" fontId="6" fillId="0" borderId="1" xfId="1" applyNumberFormat="1" applyFont="1" applyBorder="1" applyAlignment="1">
      <alignment horizontal="right" shrinkToFit="1"/>
    </xf>
    <xf numFmtId="165" fontId="2" fillId="0" borderId="1" xfId="1" applyNumberFormat="1" applyFont="1" applyBorder="1" applyAlignment="1">
      <alignment horizontal="right" shrinkToFit="1"/>
    </xf>
    <xf numFmtId="166" fontId="6" fillId="0" borderId="1" xfId="1" applyNumberFormat="1" applyFont="1" applyBorder="1" applyAlignment="1">
      <alignment horizontal="right" vertical="center"/>
    </xf>
    <xf numFmtId="166" fontId="2" fillId="0" borderId="1" xfId="1" applyNumberFormat="1" applyFont="1" applyBorder="1" applyAlignment="1">
      <alignment horizontal="right" vertical="center"/>
    </xf>
    <xf numFmtId="166" fontId="6" fillId="0" borderId="1" xfId="1" applyNumberFormat="1" applyFont="1" applyBorder="1" applyAlignment="1" applyProtection="1">
      <alignment horizontal="right" vertical="center"/>
      <protection locked="0"/>
    </xf>
    <xf numFmtId="166" fontId="2" fillId="0" borderId="1" xfId="1" applyNumberFormat="1" applyFont="1" applyBorder="1" applyAlignment="1" applyProtection="1">
      <alignment horizontal="right" vertical="center" shrinkToFit="1"/>
      <protection locked="0"/>
    </xf>
    <xf numFmtId="0" fontId="18" fillId="2" borderId="0" xfId="1" applyFont="1" applyFill="1" applyAlignment="1">
      <alignment horizontal="center"/>
    </xf>
    <xf numFmtId="166" fontId="2" fillId="0" borderId="1" xfId="1" applyNumberFormat="1" applyFont="1" applyBorder="1" applyAlignment="1" applyProtection="1">
      <alignment horizontal="right" vertical="center"/>
      <protection locked="0"/>
    </xf>
    <xf numFmtId="166" fontId="2" fillId="0" borderId="1" xfId="1" applyNumberFormat="1" applyFont="1" applyBorder="1" applyAlignment="1">
      <alignment horizontal="right"/>
    </xf>
    <xf numFmtId="167" fontId="18" fillId="2" borderId="0" xfId="1" applyNumberFormat="1" applyFont="1" applyFill="1" applyAlignment="1">
      <alignment horizontal="center"/>
    </xf>
    <xf numFmtId="0" fontId="22" fillId="2" borderId="1" xfId="1" applyFont="1" applyFill="1" applyBorder="1" applyAlignment="1">
      <alignment horizontal="left" wrapText="1"/>
    </xf>
    <xf numFmtId="2" fontId="18" fillId="2" borderId="0" xfId="1" applyNumberFormat="1" applyFont="1" applyFill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2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66" fontId="6" fillId="0" borderId="1" xfId="1" applyNumberFormat="1" applyFont="1" applyBorder="1" applyAlignment="1">
      <alignment horizontal="right"/>
    </xf>
    <xf numFmtId="0" fontId="22" fillId="0" borderId="1" xfId="1" applyFont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166" fontId="22" fillId="0" borderId="1" xfId="1" applyNumberFormat="1" applyFont="1" applyBorder="1" applyAlignment="1">
      <alignment horizontal="right" vertical="center"/>
    </xf>
    <xf numFmtId="0" fontId="18" fillId="0" borderId="1" xfId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right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166" fontId="18" fillId="2" borderId="0" xfId="1" applyNumberFormat="1" applyFont="1" applyFill="1" applyAlignment="1">
      <alignment horizontal="right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166" fontId="2" fillId="0" borderId="0" xfId="1" applyNumberFormat="1" applyFont="1" applyBorder="1" applyAlignment="1">
      <alignment horizontal="right"/>
    </xf>
    <xf numFmtId="0" fontId="22" fillId="0" borderId="1" xfId="1" applyFont="1" applyBorder="1" applyAlignment="1">
      <alignment horizontal="center" wrapText="1"/>
    </xf>
    <xf numFmtId="166" fontId="22" fillId="0" borderId="1" xfId="1" applyNumberFormat="1" applyFont="1" applyBorder="1" applyAlignment="1">
      <alignment horizontal="right" wrapText="1"/>
    </xf>
    <xf numFmtId="0" fontId="32" fillId="0" borderId="10" xfId="1" applyFont="1" applyBorder="1" applyAlignment="1">
      <alignment horizontal="center"/>
    </xf>
    <xf numFmtId="0" fontId="23" fillId="0" borderId="1" xfId="1" applyFont="1" applyBorder="1" applyAlignment="1">
      <alignment wrapText="1"/>
    </xf>
    <xf numFmtId="0" fontId="23" fillId="0" borderId="1" xfId="1" applyFont="1" applyBorder="1" applyAlignment="1">
      <alignment horizontal="center" wrapText="1"/>
    </xf>
    <xf numFmtId="166" fontId="23" fillId="0" borderId="1" xfId="1" applyNumberFormat="1" applyFont="1" applyBorder="1" applyAlignment="1">
      <alignment horizontal="right" wrapText="1"/>
    </xf>
    <xf numFmtId="0" fontId="31" fillId="0" borderId="10" xfId="1" applyFont="1" applyBorder="1" applyAlignment="1">
      <alignment horizontal="center"/>
    </xf>
    <xf numFmtId="2" fontId="18" fillId="2" borderId="10" xfId="1" applyNumberFormat="1" applyFont="1" applyFill="1" applyBorder="1" applyAlignment="1">
      <alignment horizontal="center"/>
    </xf>
    <xf numFmtId="166" fontId="18" fillId="2" borderId="10" xfId="1" applyNumberFormat="1" applyFont="1" applyFill="1" applyBorder="1" applyAlignment="1">
      <alignment horizontal="right"/>
    </xf>
    <xf numFmtId="0" fontId="24" fillId="0" borderId="1" xfId="1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shrinkToFit="1"/>
    </xf>
    <xf numFmtId="166" fontId="24" fillId="0" borderId="1" xfId="1" applyNumberFormat="1" applyFont="1" applyBorder="1" applyAlignment="1">
      <alignment horizontal="right"/>
    </xf>
    <xf numFmtId="2" fontId="33" fillId="0" borderId="10" xfId="1" applyNumberFormat="1" applyFont="1" applyBorder="1" applyAlignment="1">
      <alignment horizontal="center"/>
    </xf>
    <xf numFmtId="2" fontId="34" fillId="0" borderId="10" xfId="1" applyNumberFormat="1" applyFont="1" applyBorder="1" applyAlignment="1">
      <alignment horizontal="center"/>
    </xf>
    <xf numFmtId="2" fontId="25" fillId="2" borderId="10" xfId="1" applyNumberFormat="1" applyFont="1" applyFill="1" applyBorder="1" applyAlignment="1">
      <alignment horizontal="center"/>
    </xf>
    <xf numFmtId="166" fontId="25" fillId="2" borderId="10" xfId="1" applyNumberFormat="1" applyFont="1" applyFill="1" applyBorder="1" applyAlignment="1">
      <alignment horizontal="right"/>
    </xf>
    <xf numFmtId="166" fontId="6" fillId="0" borderId="1" xfId="1" applyNumberFormat="1" applyFont="1" applyBorder="1" applyAlignment="1">
      <alignment horizontal="right" shrinkToFit="1"/>
    </xf>
    <xf numFmtId="2" fontId="31" fillId="0" borderId="10" xfId="1" applyNumberFormat="1" applyFont="1" applyBorder="1" applyAlignment="1">
      <alignment horizontal="center"/>
    </xf>
    <xf numFmtId="2" fontId="22" fillId="2" borderId="10" xfId="1" applyNumberFormat="1" applyFont="1" applyFill="1" applyBorder="1" applyAlignment="1">
      <alignment horizontal="center"/>
    </xf>
    <xf numFmtId="49" fontId="2" fillId="0" borderId="1" xfId="1" applyNumberFormat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66" fontId="26" fillId="2" borderId="10" xfId="1" applyNumberFormat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center" shrinkToFit="1"/>
    </xf>
    <xf numFmtId="0" fontId="2" fillId="2" borderId="1" xfId="1" applyFont="1" applyFill="1" applyBorder="1" applyAlignment="1">
      <alignment horizontal="center" shrinkToFit="1"/>
    </xf>
    <xf numFmtId="166" fontId="18" fillId="2" borderId="1" xfId="1" applyNumberFormat="1" applyFont="1" applyFill="1" applyBorder="1" applyAlignment="1">
      <alignment horizontal="right"/>
    </xf>
    <xf numFmtId="0" fontId="6" fillId="0" borderId="1" xfId="1" applyFont="1" applyBorder="1" applyAlignment="1">
      <alignment horizontal="center" shrinkToFit="1"/>
    </xf>
    <xf numFmtId="0" fontId="30" fillId="0" borderId="10" xfId="0" applyFon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 shrinkToFit="1"/>
    </xf>
    <xf numFmtId="166" fontId="22" fillId="2" borderId="10" xfId="1" applyNumberFormat="1" applyFont="1" applyFill="1" applyBorder="1" applyAlignment="1">
      <alignment horizontal="right"/>
    </xf>
    <xf numFmtId="166" fontId="0" fillId="2" borderId="10" xfId="0" applyNumberFormat="1" applyFill="1" applyBorder="1" applyAlignment="1">
      <alignment horizontal="right"/>
    </xf>
    <xf numFmtId="2" fontId="27" fillId="2" borderId="10" xfId="0" applyNumberFormat="1" applyFont="1" applyFill="1" applyBorder="1" applyAlignment="1">
      <alignment horizontal="center"/>
    </xf>
    <xf numFmtId="166" fontId="2" fillId="0" borderId="1" xfId="1" applyNumberFormat="1" applyFont="1" applyBorder="1" applyAlignment="1">
      <alignment horizontal="right" shrinkToFit="1"/>
    </xf>
    <xf numFmtId="165" fontId="6" fillId="0" borderId="1" xfId="1" applyNumberFormat="1" applyFont="1" applyBorder="1" applyAlignment="1">
      <alignment horizontal="right" vertical="center" shrinkToFit="1"/>
    </xf>
    <xf numFmtId="165" fontId="2" fillId="0" borderId="1" xfId="1" applyNumberFormat="1" applyFont="1" applyBorder="1" applyAlignment="1">
      <alignment horizontal="right" vertical="center" shrinkToFit="1"/>
    </xf>
    <xf numFmtId="0" fontId="31" fillId="2" borderId="10" xfId="1" applyFont="1" applyFill="1" applyBorder="1" applyAlignment="1">
      <alignment horizontal="center"/>
    </xf>
    <xf numFmtId="2" fontId="31" fillId="2" borderId="10" xfId="1" applyNumberFormat="1" applyFont="1" applyFill="1" applyBorder="1" applyAlignment="1">
      <alignment horizontal="center"/>
    </xf>
    <xf numFmtId="2" fontId="35" fillId="2" borderId="10" xfId="0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wrapText="1"/>
    </xf>
    <xf numFmtId="0" fontId="6" fillId="2" borderId="3" xfId="1" applyFont="1" applyFill="1" applyBorder="1" applyAlignment="1">
      <alignment wrapText="1"/>
    </xf>
    <xf numFmtId="49" fontId="6" fillId="2" borderId="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6" fontId="6" fillId="2" borderId="3" xfId="1" applyNumberFormat="1" applyFont="1" applyFill="1" applyBorder="1" applyAlignment="1">
      <alignment horizontal="right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49" fontId="2" fillId="2" borderId="3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6" fontId="2" fillId="2" borderId="3" xfId="1" applyNumberFormat="1" applyFont="1" applyFill="1" applyBorder="1" applyAlignment="1">
      <alignment horizontal="right"/>
    </xf>
    <xf numFmtId="0" fontId="2" fillId="0" borderId="3" xfId="1" applyFont="1" applyBorder="1" applyAlignment="1">
      <alignment wrapText="1"/>
    </xf>
    <xf numFmtId="49" fontId="2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1" xfId="1" applyFont="1" applyBorder="1" applyAlignment="1"/>
    <xf numFmtId="49" fontId="2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166" fontId="2" fillId="0" borderId="3" xfId="1" applyNumberFormat="1" applyFont="1" applyBorder="1" applyAlignment="1">
      <alignment horizontal="right"/>
    </xf>
    <xf numFmtId="0" fontId="18" fillId="0" borderId="0" xfId="1" applyFont="1" applyAlignment="1"/>
    <xf numFmtId="166" fontId="18" fillId="0" borderId="0" xfId="1" applyNumberFormat="1" applyFont="1" applyAlignment="1">
      <alignment horizontal="right"/>
    </xf>
    <xf numFmtId="0" fontId="18" fillId="0" borderId="0" xfId="1" applyFont="1" applyAlignment="1">
      <alignment horizontal="right" vertical="center"/>
    </xf>
    <xf numFmtId="168" fontId="18" fillId="0" borderId="0" xfId="1" applyNumberFormat="1" applyFont="1" applyAlignment="1">
      <alignment horizontal="center" vertical="center"/>
    </xf>
    <xf numFmtId="0" fontId="21" fillId="0" borderId="0" xfId="1" applyFont="1" applyAlignment="1">
      <alignment vertical="center" wrapText="1"/>
    </xf>
    <xf numFmtId="168" fontId="2" fillId="0" borderId="0" xfId="1" applyNumberFormat="1" applyFont="1" applyBorder="1" applyAlignment="1">
      <alignment horizontal="right" vertical="center"/>
    </xf>
    <xf numFmtId="168" fontId="22" fillId="0" borderId="0" xfId="1" applyNumberFormat="1" applyFont="1" applyBorder="1" applyAlignment="1">
      <alignment horizontal="center" vertical="center" wrapText="1"/>
    </xf>
    <xf numFmtId="168" fontId="23" fillId="0" borderId="0" xfId="1" applyNumberFormat="1" applyFont="1" applyBorder="1" applyAlignment="1">
      <alignment horizontal="center" vertical="center" wrapText="1"/>
    </xf>
    <xf numFmtId="0" fontId="24" fillId="0" borderId="1" xfId="1" applyFont="1" applyBorder="1" applyAlignment="1">
      <alignment wrapText="1"/>
    </xf>
    <xf numFmtId="2" fontId="24" fillId="0" borderId="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 shrinkToFit="1"/>
    </xf>
    <xf numFmtId="2" fontId="6" fillId="2" borderId="0" xfId="1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wrapText="1"/>
    </xf>
    <xf numFmtId="2" fontId="2" fillId="2" borderId="0" xfId="1" applyNumberFormat="1" applyFont="1" applyFill="1" applyBorder="1" applyAlignment="1">
      <alignment horizontal="center"/>
    </xf>
    <xf numFmtId="2" fontId="18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/>
    </xf>
    <xf numFmtId="2" fontId="2" fillId="0" borderId="0" xfId="1" applyNumberFormat="1" applyFont="1" applyBorder="1" applyAlignment="1">
      <alignment horizontal="center" vertical="center" shrinkToFit="1"/>
    </xf>
    <xf numFmtId="2" fontId="6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 applyProtection="1">
      <alignment horizontal="right"/>
      <protection locked="0"/>
    </xf>
    <xf numFmtId="2" fontId="6" fillId="0" borderId="0" xfId="1" applyNumberFormat="1" applyFont="1" applyBorder="1" applyAlignment="1" applyProtection="1">
      <alignment horizontal="center" vertical="center"/>
      <protection locked="0"/>
    </xf>
    <xf numFmtId="166" fontId="2" fillId="0" borderId="1" xfId="1" applyNumberFormat="1" applyFont="1" applyBorder="1" applyAlignment="1" applyProtection="1">
      <alignment horizontal="right" shrinkToFit="1"/>
      <protection locked="0"/>
    </xf>
    <xf numFmtId="2" fontId="2" fillId="0" borderId="0" xfId="1" applyNumberFormat="1" applyFont="1" applyBorder="1" applyAlignment="1" applyProtection="1">
      <alignment horizontal="center" vertical="center" shrinkToFit="1"/>
      <protection locked="0"/>
    </xf>
    <xf numFmtId="166" fontId="2" fillId="0" borderId="1" xfId="1" applyNumberFormat="1" applyFont="1" applyBorder="1" applyAlignment="1" applyProtection="1">
      <alignment horizontal="right"/>
      <protection locked="0"/>
    </xf>
    <xf numFmtId="2" fontId="2" fillId="0" borderId="0" xfId="1" applyNumberFormat="1" applyFont="1" applyBorder="1" applyAlignment="1" applyProtection="1">
      <alignment horizontal="center" vertical="center"/>
      <protection locked="0"/>
    </xf>
    <xf numFmtId="2" fontId="2" fillId="0" borderId="0" xfId="1" applyNumberFormat="1" applyFont="1" applyBorder="1" applyAlignment="1">
      <alignment horizontal="center"/>
    </xf>
    <xf numFmtId="167" fontId="6" fillId="2" borderId="0" xfId="1" applyNumberFormat="1" applyFont="1" applyFill="1" applyBorder="1" applyAlignment="1">
      <alignment horizontal="center"/>
    </xf>
    <xf numFmtId="167" fontId="2" fillId="2" borderId="0" xfId="1" applyNumberFormat="1" applyFont="1" applyFill="1" applyBorder="1" applyAlignment="1">
      <alignment horizontal="center"/>
    </xf>
    <xf numFmtId="2" fontId="36" fillId="2" borderId="0" xfId="1" applyNumberFormat="1" applyFont="1" applyFill="1" applyBorder="1" applyAlignment="1">
      <alignment horizontal="center"/>
    </xf>
    <xf numFmtId="0" fontId="22" fillId="0" borderId="1" xfId="1" applyFont="1" applyBorder="1" applyAlignment="1">
      <alignment horizontal="center"/>
    </xf>
    <xf numFmtId="49" fontId="22" fillId="0" borderId="1" xfId="1" applyNumberFormat="1" applyFont="1" applyBorder="1" applyAlignment="1">
      <alignment horizontal="center"/>
    </xf>
    <xf numFmtId="166" fontId="22" fillId="0" borderId="1" xfId="1" applyNumberFormat="1" applyFont="1" applyBorder="1" applyAlignment="1">
      <alignment horizontal="right"/>
    </xf>
    <xf numFmtId="168" fontId="18" fillId="0" borderId="0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49" fontId="18" fillId="0" borderId="1" xfId="1" applyNumberFormat="1" applyFont="1" applyBorder="1" applyAlignment="1">
      <alignment horizontal="center"/>
    </xf>
    <xf numFmtId="166" fontId="18" fillId="0" borderId="1" xfId="1" applyNumberFormat="1" applyFont="1" applyBorder="1" applyAlignment="1">
      <alignment horizontal="right"/>
    </xf>
    <xf numFmtId="0" fontId="22" fillId="0" borderId="1" xfId="1" applyFont="1" applyBorder="1" applyAlignment="1">
      <alignment vertical="center"/>
    </xf>
    <xf numFmtId="49" fontId="22" fillId="0" borderId="1" xfId="1" applyNumberFormat="1" applyFont="1" applyBorder="1" applyAlignment="1">
      <alignment vertical="center"/>
    </xf>
    <xf numFmtId="0" fontId="22" fillId="0" borderId="1" xfId="1" applyFont="1" applyBorder="1" applyAlignment="1">
      <alignment horizontal="right" vertical="center"/>
    </xf>
    <xf numFmtId="0" fontId="37" fillId="2" borderId="0" xfId="0" applyFont="1" applyFill="1" applyAlignment="1">
      <alignment vertical="center" wrapText="1"/>
    </xf>
    <xf numFmtId="0" fontId="37" fillId="2" borderId="0" xfId="0" applyFont="1" applyFill="1" applyAlignment="1">
      <alignment horizontal="center" vertical="center"/>
    </xf>
    <xf numFmtId="49" fontId="37" fillId="2" borderId="0" xfId="0" applyNumberFormat="1" applyFont="1" applyFill="1" applyAlignment="1">
      <alignment horizontal="center" vertical="center"/>
    </xf>
    <xf numFmtId="166" fontId="37" fillId="0" borderId="0" xfId="0" applyNumberFormat="1" applyFont="1" applyAlignment="1">
      <alignment horizontal="right" vertical="center"/>
    </xf>
    <xf numFmtId="166" fontId="37" fillId="0" borderId="0" xfId="0" applyNumberFormat="1" applyFont="1" applyAlignment="1">
      <alignment horizontal="center" vertical="center"/>
    </xf>
    <xf numFmtId="2" fontId="37" fillId="2" borderId="0" xfId="0" applyNumberFormat="1" applyFont="1" applyFill="1" applyAlignment="1">
      <alignment horizontal="center" vertical="center"/>
    </xf>
    <xf numFmtId="165" fontId="37" fillId="2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right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2" fontId="40" fillId="2" borderId="10" xfId="0" applyNumberFormat="1" applyFont="1" applyFill="1" applyBorder="1" applyAlignment="1">
      <alignment horizontal="center" vertical="center" wrapText="1"/>
    </xf>
    <xf numFmtId="165" fontId="40" fillId="2" borderId="10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right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2" fontId="37" fillId="2" borderId="10" xfId="0" applyNumberFormat="1" applyFont="1" applyFill="1" applyBorder="1" applyAlignment="1">
      <alignment horizontal="center" vertical="center"/>
    </xf>
    <xf numFmtId="165" fontId="37" fillId="2" borderId="1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center" vertical="center"/>
    </xf>
    <xf numFmtId="2" fontId="40" fillId="2" borderId="10" xfId="0" applyNumberFormat="1" applyFont="1" applyFill="1" applyBorder="1" applyAlignment="1">
      <alignment horizontal="center" vertical="center"/>
    </xf>
    <xf numFmtId="165" fontId="40" fillId="2" borderId="1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166" fontId="6" fillId="0" borderId="1" xfId="0" applyNumberFormat="1" applyFont="1" applyBorder="1" applyAlignment="1">
      <alignment horizontal="right" vertical="center" shrinkToFi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 shrinkToFit="1"/>
    </xf>
    <xf numFmtId="166" fontId="6" fillId="0" borderId="1" xfId="0" applyNumberFormat="1" applyFont="1" applyBorder="1" applyAlignment="1">
      <alignment horizontal="center" vertical="center" shrinkToFit="1"/>
    </xf>
    <xf numFmtId="0" fontId="18" fillId="2" borderId="0" xfId="0" applyFont="1" applyFill="1" applyAlignment="1">
      <alignment horizontal="center"/>
    </xf>
    <xf numFmtId="2" fontId="41" fillId="0" borderId="10" xfId="0" applyNumberFormat="1" applyFont="1" applyBorder="1" applyAlignment="1">
      <alignment horizontal="center" vertical="center"/>
    </xf>
    <xf numFmtId="0" fontId="41" fillId="2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shrinkToFit="1"/>
    </xf>
    <xf numFmtId="166" fontId="2" fillId="0" borderId="6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top" wrapText="1"/>
    </xf>
    <xf numFmtId="166" fontId="1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165" fontId="6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right" vertical="center"/>
    </xf>
    <xf numFmtId="165" fontId="37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horizontal="center" vertical="center" wrapText="1"/>
    </xf>
    <xf numFmtId="49" fontId="18" fillId="2" borderId="13" xfId="0" applyNumberFormat="1" applyFont="1" applyFill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right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shrinkToFit="1"/>
    </xf>
    <xf numFmtId="49" fontId="6" fillId="0" borderId="6" xfId="0" applyNumberFormat="1" applyFont="1" applyBorder="1" applyAlignment="1">
      <alignment horizontal="center" shrinkToFit="1"/>
    </xf>
    <xf numFmtId="165" fontId="6" fillId="0" borderId="6" xfId="0" applyNumberFormat="1" applyFont="1" applyBorder="1" applyAlignment="1">
      <alignment horizontal="right" vertical="center" shrinkToFit="1"/>
    </xf>
    <xf numFmtId="49" fontId="6" fillId="2" borderId="1" xfId="0" applyNumberFormat="1" applyFont="1" applyFill="1" applyBorder="1" applyAlignment="1">
      <alignment horizontal="center" shrinkToFit="1"/>
    </xf>
    <xf numFmtId="49" fontId="6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right" vertical="center" shrinkToFit="1"/>
    </xf>
    <xf numFmtId="165" fontId="2" fillId="0" borderId="1" xfId="0" applyNumberFormat="1" applyFont="1" applyBorder="1" applyAlignment="1">
      <alignment horizontal="right" vertical="center" shrinkToFit="1"/>
    </xf>
    <xf numFmtId="49" fontId="6" fillId="0" borderId="1" xfId="0" applyNumberFormat="1" applyFont="1" applyBorder="1" applyAlignment="1">
      <alignment horizontal="center" shrinkToFi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right" vertical="center"/>
    </xf>
    <xf numFmtId="0" fontId="40" fillId="2" borderId="1" xfId="0" applyFont="1" applyFill="1" applyBorder="1" applyAlignment="1">
      <alignment vertical="center" wrapText="1"/>
    </xf>
    <xf numFmtId="49" fontId="40" fillId="2" borderId="1" xfId="0" applyNumberFormat="1" applyFont="1" applyFill="1" applyBorder="1" applyAlignment="1">
      <alignment horizontal="center" vertical="center"/>
    </xf>
    <xf numFmtId="165" fontId="40" fillId="0" borderId="1" xfId="0" applyNumberFormat="1" applyFont="1" applyBorder="1" applyAlignment="1">
      <alignment horizontal="right" vertical="center"/>
    </xf>
    <xf numFmtId="0" fontId="43" fillId="0" borderId="0" xfId="0" applyFont="1"/>
    <xf numFmtId="0" fontId="45" fillId="0" borderId="0" xfId="0" applyFont="1" applyAlignment="1">
      <alignment horizontal="center" wrapText="1"/>
    </xf>
    <xf numFmtId="0" fontId="35" fillId="0" borderId="0" xfId="0" applyFont="1" applyAlignment="1"/>
    <xf numFmtId="0" fontId="35" fillId="0" borderId="0" xfId="0" applyFont="1"/>
    <xf numFmtId="0" fontId="44" fillId="0" borderId="0" xfId="0" applyFont="1" applyBorder="1" applyAlignment="1">
      <alignment horizontal="right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/>
    <xf numFmtId="0" fontId="44" fillId="0" borderId="0" xfId="0" applyFont="1" applyBorder="1" applyAlignment="1"/>
    <xf numFmtId="169" fontId="46" fillId="0" borderId="1" xfId="0" applyNumberFormat="1" applyFont="1" applyBorder="1" applyAlignment="1">
      <alignment horizontal="center" vertical="center" wrapText="1"/>
    </xf>
    <xf numFmtId="0" fontId="44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46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0" fontId="37" fillId="0" borderId="1" xfId="0" applyFont="1" applyBorder="1" applyAlignment="1">
      <alignment horizontal="center" vertical="center" wrapText="1" shrinkToFit="1"/>
    </xf>
    <xf numFmtId="0" fontId="37" fillId="0" borderId="1" xfId="0" applyFont="1" applyBorder="1" applyAlignment="1">
      <alignment horizontal="center" vertical="center"/>
    </xf>
    <xf numFmtId="0" fontId="22" fillId="0" borderId="0" xfId="0" applyFont="1" applyAlignment="1"/>
    <xf numFmtId="0" fontId="22" fillId="0" borderId="1" xfId="0" applyFont="1" applyBorder="1" applyAlignment="1">
      <alignment horizontal="left" vertical="center" wrapText="1" shrinkToFit="1"/>
    </xf>
    <xf numFmtId="16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166" fontId="16" fillId="2" borderId="1" xfId="0" applyNumberFormat="1" applyFont="1" applyFill="1" applyBorder="1"/>
    <xf numFmtId="166" fontId="16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vertical="top"/>
    </xf>
    <xf numFmtId="166" fontId="4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18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/>
    <xf numFmtId="0" fontId="47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 shrinkToFi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/>
    </xf>
    <xf numFmtId="166" fontId="2" fillId="2" borderId="13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left" wrapText="1" shrinkToFit="1"/>
    </xf>
    <xf numFmtId="0" fontId="37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left" wrapText="1" indent="1"/>
    </xf>
    <xf numFmtId="166" fontId="22" fillId="0" borderId="1" xfId="0" applyNumberFormat="1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left" wrapText="1" indent="1"/>
    </xf>
    <xf numFmtId="166" fontId="2" fillId="2" borderId="1" xfId="0" applyNumberFormat="1" applyFont="1" applyFill="1" applyBorder="1" applyAlignment="1">
      <alignment horizontal="center" vertical="center"/>
    </xf>
    <xf numFmtId="169" fontId="22" fillId="0" borderId="1" xfId="0" applyNumberFormat="1" applyFont="1" applyBorder="1" applyAlignment="1">
      <alignment horizontal="center" vertical="center"/>
    </xf>
    <xf numFmtId="169" fontId="18" fillId="0" borderId="1" xfId="0" applyNumberFormat="1" applyFont="1" applyBorder="1" applyAlignment="1">
      <alignment horizontal="center" vertical="center"/>
    </xf>
    <xf numFmtId="0" fontId="37" fillId="2" borderId="0" xfId="0" applyFont="1" applyFill="1" applyAlignment="1"/>
    <xf numFmtId="0" fontId="3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6" fontId="37" fillId="0" borderId="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47" fillId="0" borderId="1" xfId="0" applyFont="1" applyBorder="1" applyAlignment="1">
      <alignment horizontal="right" vertical="center" wrapText="1"/>
    </xf>
    <xf numFmtId="0" fontId="48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0" fontId="48" fillId="0" borderId="0" xfId="0" applyFont="1" applyAlignment="1"/>
    <xf numFmtId="0" fontId="47" fillId="0" borderId="1" xfId="0" applyFont="1" applyBorder="1" applyAlignment="1">
      <alignment horizontal="right" wrapText="1"/>
    </xf>
    <xf numFmtId="0" fontId="48" fillId="0" borderId="1" xfId="0" applyFont="1" applyBorder="1" applyAlignment="1">
      <alignment horizontal="left" vertical="center" wrapText="1" shrinkToFit="1"/>
    </xf>
    <xf numFmtId="0" fontId="47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166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6" fillId="2" borderId="1" xfId="0" applyFont="1" applyFill="1" applyBorder="1" applyAlignment="1">
      <alignment horizontal="left" wrapText="1" indent="15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0" fontId="7" fillId="2" borderId="1" xfId="0" applyFont="1" applyFill="1" applyBorder="1"/>
    <xf numFmtId="166" fontId="7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/>
    <xf numFmtId="0" fontId="7" fillId="0" borderId="1" xfId="0" applyFont="1" applyBorder="1" applyAlignment="1">
      <alignment wrapText="1"/>
    </xf>
    <xf numFmtId="169" fontId="3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2" borderId="0" xfId="0" applyFont="1" applyFill="1" applyBorder="1" applyAlignment="1">
      <alignment horizontal="right" vertical="center" wrapText="1"/>
    </xf>
    <xf numFmtId="0" fontId="0" fillId="0" borderId="0" xfId="0" applyFont="1"/>
    <xf numFmtId="0" fontId="10" fillId="0" borderId="0" xfId="0" applyFont="1" applyAlignment="1">
      <alignment wrapText="1"/>
    </xf>
    <xf numFmtId="0" fontId="5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52" fillId="0" borderId="0" xfId="0" applyFont="1"/>
    <xf numFmtId="0" fontId="48" fillId="0" borderId="0" xfId="0" applyFont="1" applyAlignment="1">
      <alignment horizontal="center" wrapText="1"/>
    </xf>
    <xf numFmtId="0" fontId="3" fillId="0" borderId="0" xfId="0" applyFont="1" applyAlignment="1"/>
    <xf numFmtId="0" fontId="53" fillId="0" borderId="0" xfId="0" applyFo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5" fillId="0" borderId="0" xfId="0" applyFont="1" applyBorder="1"/>
    <xf numFmtId="0" fontId="44" fillId="0" borderId="0" xfId="0" applyFont="1" applyBorder="1"/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" fillId="2" borderId="0" xfId="1" applyFont="1" applyFill="1" applyBorder="1" applyAlignment="1">
      <alignment horizontal="right" vertical="center" wrapText="1"/>
    </xf>
    <xf numFmtId="0" fontId="17" fillId="0" borderId="0" xfId="1" applyFont="1" applyBorder="1" applyAlignment="1">
      <alignment horizontal="right" vertical="center" wrapText="1"/>
    </xf>
    <xf numFmtId="168" fontId="2" fillId="0" borderId="12" xfId="1" applyNumberFormat="1" applyFont="1" applyBorder="1" applyAlignment="1">
      <alignment horizontal="right" vertical="center"/>
    </xf>
    <xf numFmtId="0" fontId="38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top" wrapText="1"/>
    </xf>
    <xf numFmtId="0" fontId="21" fillId="2" borderId="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right" wrapText="1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wrapText="1"/>
    </xf>
    <xf numFmtId="0" fontId="2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49" fillId="2" borderId="0" xfId="0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3"/>
  <sheetViews>
    <sheetView view="pageBreakPreview" workbookViewId="0">
      <selection activeCell="B2" sqref="B2"/>
    </sheetView>
  </sheetViews>
  <sheetFormatPr defaultColWidth="8.85546875" defaultRowHeight="15.75"/>
  <cols>
    <col min="1" max="1" width="83.42578125" style="15" customWidth="1"/>
    <col min="2" max="2" width="33.28515625" style="16" customWidth="1"/>
    <col min="3" max="1024" width="8.85546875" style="16"/>
  </cols>
  <sheetData>
    <row r="1" spans="1:2">
      <c r="A1" s="17"/>
      <c r="B1" s="18" t="s">
        <v>0</v>
      </c>
    </row>
    <row r="2" spans="1:2" ht="150">
      <c r="A2" s="17"/>
      <c r="B2" s="19" t="s">
        <v>1</v>
      </c>
    </row>
    <row r="3" spans="1:2">
      <c r="A3" s="17"/>
      <c r="B3" s="20"/>
    </row>
    <row r="4" spans="1:2" ht="36.6" customHeight="1">
      <c r="A4" s="14" t="s">
        <v>2</v>
      </c>
      <c r="B4" s="14"/>
    </row>
    <row r="5" spans="1:2">
      <c r="A5" s="21"/>
      <c r="B5" s="20"/>
    </row>
    <row r="6" spans="1:2">
      <c r="A6" s="22" t="s">
        <v>3</v>
      </c>
      <c r="B6" s="23" t="s">
        <v>4</v>
      </c>
    </row>
    <row r="7" spans="1:2" ht="69.75" customHeight="1">
      <c r="A7" s="24" t="s">
        <v>5</v>
      </c>
      <c r="B7" s="25" t="s">
        <v>6</v>
      </c>
    </row>
    <row r="8" spans="1:2">
      <c r="A8" s="26" t="s">
        <v>7</v>
      </c>
      <c r="B8" s="27">
        <v>2</v>
      </c>
    </row>
    <row r="9" spans="1:2" ht="31.5">
      <c r="A9" s="26" t="s">
        <v>8</v>
      </c>
      <c r="B9" s="27">
        <v>45</v>
      </c>
    </row>
    <row r="10" spans="1:2" ht="31.5" hidden="1">
      <c r="A10" s="26" t="s">
        <v>9</v>
      </c>
      <c r="B10" s="27">
        <v>70</v>
      </c>
    </row>
    <row r="11" spans="1:2" ht="31.5">
      <c r="A11" s="26" t="s">
        <v>10</v>
      </c>
      <c r="B11" s="27">
        <v>50</v>
      </c>
    </row>
    <row r="12" spans="1:2" ht="47.25">
      <c r="A12" s="26" t="s">
        <v>11</v>
      </c>
      <c r="B12" s="27">
        <v>100</v>
      </c>
    </row>
    <row r="13" spans="1:2">
      <c r="A13" s="26" t="s">
        <v>12</v>
      </c>
      <c r="B13" s="27">
        <v>100</v>
      </c>
    </row>
    <row r="14" spans="1:2" ht="47.25">
      <c r="A14" s="26" t="s">
        <v>13</v>
      </c>
      <c r="B14" s="27">
        <v>100</v>
      </c>
    </row>
    <row r="15" spans="1:2" ht="47.25">
      <c r="A15" s="26" t="s">
        <v>14</v>
      </c>
      <c r="B15" s="27">
        <v>100</v>
      </c>
    </row>
    <row r="16" spans="1:2" ht="31.5">
      <c r="A16" s="28" t="s">
        <v>15</v>
      </c>
      <c r="B16" s="29"/>
    </row>
    <row r="17" spans="1:2" ht="63">
      <c r="A17" s="26" t="s">
        <v>16</v>
      </c>
      <c r="B17" s="27">
        <v>100</v>
      </c>
    </row>
    <row r="18" spans="1:2" ht="78.75">
      <c r="A18" s="26" t="s">
        <v>17</v>
      </c>
      <c r="B18" s="27">
        <v>100</v>
      </c>
    </row>
    <row r="19" spans="1:2" ht="47.25">
      <c r="A19" s="28" t="s">
        <v>18</v>
      </c>
      <c r="B19" s="29"/>
    </row>
    <row r="20" spans="1:2" ht="31.5">
      <c r="A20" s="26" t="s">
        <v>19</v>
      </c>
      <c r="B20" s="27">
        <v>100</v>
      </c>
    </row>
    <row r="21" spans="1:2" ht="31.5">
      <c r="A21" s="28" t="s">
        <v>20</v>
      </c>
      <c r="B21" s="30"/>
    </row>
    <row r="22" spans="1:2" ht="78.75">
      <c r="A22" s="31" t="s">
        <v>21</v>
      </c>
      <c r="B22" s="27">
        <v>15</v>
      </c>
    </row>
    <row r="23" spans="1:2" ht="78.75">
      <c r="A23" s="26" t="s">
        <v>22</v>
      </c>
      <c r="B23" s="27">
        <v>100</v>
      </c>
    </row>
    <row r="24" spans="1:2" ht="64.5" customHeight="1">
      <c r="A24" s="26" t="s">
        <v>23</v>
      </c>
      <c r="B24" s="27">
        <v>100</v>
      </c>
    </row>
    <row r="25" spans="1:2" ht="31.5">
      <c r="A25" s="26" t="s">
        <v>24</v>
      </c>
      <c r="B25" s="27">
        <v>100</v>
      </c>
    </row>
    <row r="26" spans="1:2" ht="47.25">
      <c r="A26" s="26" t="s">
        <v>25</v>
      </c>
      <c r="B26" s="27">
        <v>100</v>
      </c>
    </row>
    <row r="27" spans="1:2" ht="31.5">
      <c r="A27" s="26" t="s">
        <v>26</v>
      </c>
      <c r="B27" s="27"/>
    </row>
    <row r="28" spans="1:2" ht="63">
      <c r="A28" s="26" t="s">
        <v>27</v>
      </c>
      <c r="B28" s="27">
        <v>100</v>
      </c>
    </row>
    <row r="29" spans="1:2" ht="78.75">
      <c r="A29" s="26" t="s">
        <v>28</v>
      </c>
      <c r="B29" s="27">
        <v>100</v>
      </c>
    </row>
    <row r="30" spans="1:2" ht="31.5">
      <c r="A30" s="28" t="s">
        <v>29</v>
      </c>
      <c r="B30" s="30"/>
    </row>
    <row r="31" spans="1:2" ht="31.5">
      <c r="A31" s="26" t="s">
        <v>30</v>
      </c>
      <c r="B31" s="27">
        <v>100</v>
      </c>
    </row>
    <row r="32" spans="1:2" ht="31.5">
      <c r="A32" s="28" t="s">
        <v>31</v>
      </c>
      <c r="B32" s="30"/>
    </row>
    <row r="33" spans="1:2" ht="78.75">
      <c r="A33" s="26" t="s">
        <v>32</v>
      </c>
      <c r="B33" s="27">
        <v>100</v>
      </c>
    </row>
    <row r="34" spans="1:2" ht="94.5">
      <c r="A34" s="26" t="s">
        <v>33</v>
      </c>
      <c r="B34" s="27">
        <v>100</v>
      </c>
    </row>
    <row r="35" spans="1:2" ht="78.75">
      <c r="A35" s="26" t="s">
        <v>34</v>
      </c>
      <c r="B35" s="27">
        <v>100</v>
      </c>
    </row>
    <row r="36" spans="1:2" ht="94.5">
      <c r="A36" s="26" t="s">
        <v>35</v>
      </c>
      <c r="B36" s="27">
        <v>100</v>
      </c>
    </row>
    <row r="37" spans="1:2" ht="49.5" customHeight="1">
      <c r="A37" s="26" t="s">
        <v>36</v>
      </c>
      <c r="B37" s="27">
        <v>100</v>
      </c>
    </row>
    <row r="38" spans="1:2">
      <c r="A38" s="28" t="s">
        <v>37</v>
      </c>
      <c r="B38" s="30"/>
    </row>
    <row r="39" spans="1:2" ht="42.75" customHeight="1">
      <c r="A39" s="26" t="s">
        <v>38</v>
      </c>
      <c r="B39" s="27">
        <v>100</v>
      </c>
    </row>
    <row r="40" spans="1:2">
      <c r="A40" s="28" t="s">
        <v>39</v>
      </c>
      <c r="B40" s="30"/>
    </row>
    <row r="41" spans="1:2" ht="31.5">
      <c r="A41" s="26" t="s">
        <v>40</v>
      </c>
      <c r="B41" s="27">
        <v>100</v>
      </c>
    </row>
    <row r="42" spans="1:2">
      <c r="A42" s="26" t="s">
        <v>41</v>
      </c>
      <c r="B42" s="27">
        <v>100</v>
      </c>
    </row>
    <row r="43" spans="1:2">
      <c r="A43" s="17" t="s">
        <v>42</v>
      </c>
      <c r="B43" s="20"/>
    </row>
  </sheetData>
  <mergeCells count="1">
    <mergeCell ref="A4:B4"/>
  </mergeCells>
  <pageMargins left="0" right="0" top="0" bottom="0" header="0.51180555555555496" footer="0.51180555555555496"/>
  <pageSetup paperSize="9" scale="85" firstPageNumber="0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21"/>
  <sheetViews>
    <sheetView view="pageBreakPreview" topLeftCell="A10" zoomScaleNormal="75" workbookViewId="0">
      <selection activeCell="L13" sqref="L13"/>
    </sheetView>
  </sheetViews>
  <sheetFormatPr defaultColWidth="11.85546875" defaultRowHeight="15" outlineLevelRow="1" outlineLevelCol="1"/>
  <cols>
    <col min="1" max="1" width="46.7109375" style="339" customWidth="1"/>
    <col min="2" max="2" width="19.28515625" style="340" customWidth="1"/>
    <col min="3" max="3" width="9.85546875" style="340" customWidth="1"/>
    <col min="4" max="4" width="14.7109375" style="340" customWidth="1"/>
    <col min="5" max="5" width="10.42578125" style="341" customWidth="1"/>
    <col min="6" max="6" width="20.42578125" style="342" hidden="1" customWidth="1" outlineLevel="1"/>
    <col min="7" max="7" width="17.140625" style="342" hidden="1" customWidth="1" outlineLevel="1"/>
    <col min="8" max="8" width="23.42578125" style="343" hidden="1" customWidth="1" outlineLevel="1"/>
    <col min="9" max="9" width="14.85546875" style="344" hidden="1" customWidth="1" outlineLevel="1"/>
    <col min="10" max="10" width="16" style="345" customWidth="1" collapsed="1"/>
    <col min="11" max="253" width="9.140625" style="346" customWidth="1"/>
    <col min="254" max="254" width="37.42578125" style="346" customWidth="1"/>
    <col min="255" max="255" width="9.85546875" style="346" customWidth="1"/>
    <col min="256" max="256" width="11" style="346" customWidth="1"/>
    <col min="257" max="257" width="11.5703125" style="346" hidden="1" customWidth="1"/>
    <col min="258" max="1024" width="11.85546875" style="346"/>
  </cols>
  <sheetData>
    <row r="1" spans="1:10" ht="24" customHeight="1">
      <c r="A1" s="347"/>
      <c r="B1" s="348"/>
      <c r="C1" s="610" t="s">
        <v>579</v>
      </c>
      <c r="D1" s="610"/>
      <c r="E1" s="610"/>
      <c r="F1" s="610"/>
      <c r="G1" s="610"/>
      <c r="H1" s="610"/>
      <c r="I1" s="610"/>
      <c r="J1" s="610"/>
    </row>
    <row r="2" spans="1:10" ht="15" customHeight="1">
      <c r="A2" s="347"/>
      <c r="B2" s="348"/>
      <c r="C2" s="610"/>
      <c r="D2" s="610"/>
      <c r="E2" s="610"/>
      <c r="F2" s="610"/>
      <c r="G2" s="610"/>
      <c r="H2" s="610"/>
      <c r="I2" s="610"/>
      <c r="J2" s="610"/>
    </row>
    <row r="3" spans="1:10" ht="15" customHeight="1">
      <c r="A3" s="347"/>
      <c r="B3" s="348"/>
      <c r="C3" s="610"/>
      <c r="D3" s="610"/>
      <c r="E3" s="610"/>
      <c r="F3" s="610"/>
      <c r="G3" s="610"/>
      <c r="H3" s="610"/>
      <c r="I3" s="610"/>
      <c r="J3" s="610"/>
    </row>
    <row r="4" spans="1:10" ht="15" customHeight="1">
      <c r="A4" s="347"/>
      <c r="B4" s="348"/>
      <c r="C4" s="610"/>
      <c r="D4" s="610"/>
      <c r="E4" s="610"/>
      <c r="F4" s="610"/>
      <c r="G4" s="610"/>
      <c r="H4" s="610"/>
      <c r="I4" s="610"/>
      <c r="J4" s="610"/>
    </row>
    <row r="5" spans="1:10" ht="40.35" customHeight="1">
      <c r="A5" s="347"/>
      <c r="B5" s="348"/>
      <c r="C5" s="610"/>
      <c r="D5" s="610"/>
      <c r="E5" s="610"/>
      <c r="F5" s="610"/>
      <c r="G5" s="610"/>
      <c r="H5" s="610"/>
      <c r="I5" s="610"/>
      <c r="J5" s="610"/>
    </row>
    <row r="6" spans="1:10" ht="54" customHeight="1">
      <c r="A6" s="347"/>
      <c r="B6" s="348"/>
      <c r="C6" s="610"/>
      <c r="D6" s="610"/>
      <c r="E6" s="610"/>
      <c r="F6" s="610"/>
      <c r="G6" s="610"/>
      <c r="H6" s="610"/>
      <c r="I6" s="610"/>
      <c r="J6" s="610"/>
    </row>
    <row r="7" spans="1:10" ht="63" customHeight="1">
      <c r="A7" s="347"/>
      <c r="B7" s="349"/>
      <c r="C7" s="610"/>
      <c r="D7" s="610"/>
      <c r="E7" s="610"/>
      <c r="F7" s="610"/>
      <c r="G7" s="610"/>
      <c r="H7" s="610"/>
      <c r="I7" s="610"/>
      <c r="J7" s="610"/>
    </row>
    <row r="8" spans="1:10" ht="64.900000000000006" customHeight="1">
      <c r="A8" s="611" t="s">
        <v>396</v>
      </c>
      <c r="B8" s="611"/>
      <c r="C8" s="611"/>
      <c r="D8" s="611"/>
      <c r="E8" s="611"/>
      <c r="F8" s="611"/>
      <c r="G8" s="611"/>
      <c r="H8" s="611"/>
      <c r="I8" s="611"/>
      <c r="J8" s="611"/>
    </row>
    <row r="9" spans="1:10" ht="15.6" customHeight="1">
      <c r="A9" s="350"/>
      <c r="B9" s="351"/>
      <c r="C9" s="351"/>
      <c r="D9" s="351"/>
      <c r="E9" s="352"/>
      <c r="F9" s="353" t="s">
        <v>397</v>
      </c>
      <c r="G9" s="353"/>
      <c r="H9" s="354"/>
    </row>
    <row r="10" spans="1:10" ht="54.75" customHeight="1">
      <c r="A10" s="355" t="s">
        <v>185</v>
      </c>
      <c r="B10" s="355" t="s">
        <v>188</v>
      </c>
      <c r="C10" s="355" t="s">
        <v>186</v>
      </c>
      <c r="D10" s="355" t="s">
        <v>187</v>
      </c>
      <c r="E10" s="356" t="s">
        <v>189</v>
      </c>
      <c r="F10" s="357" t="s">
        <v>398</v>
      </c>
      <c r="G10" s="358" t="s">
        <v>191</v>
      </c>
      <c r="H10" s="358" t="s">
        <v>52</v>
      </c>
      <c r="I10" s="359" t="s">
        <v>399</v>
      </c>
      <c r="J10" s="360" t="s">
        <v>52</v>
      </c>
    </row>
    <row r="11" spans="1:10" ht="15.75" hidden="1" outlineLevel="1">
      <c r="A11" s="361"/>
      <c r="B11" s="362"/>
      <c r="C11" s="362"/>
      <c r="D11" s="362"/>
      <c r="E11" s="363"/>
      <c r="F11" s="364"/>
      <c r="G11" s="364"/>
      <c r="H11" s="365"/>
      <c r="I11" s="366"/>
      <c r="J11" s="367"/>
    </row>
    <row r="12" spans="1:10" ht="15.75" collapsed="1">
      <c r="A12" s="368" t="s">
        <v>400</v>
      </c>
      <c r="B12" s="369" t="s">
        <v>195</v>
      </c>
      <c r="C12" s="369" t="s">
        <v>195</v>
      </c>
      <c r="D12" s="369" t="s">
        <v>195</v>
      </c>
      <c r="E12" s="370" t="s">
        <v>195</v>
      </c>
      <c r="F12" s="371">
        <f>F13+F27+F34+F54+F64+F68+F75+F86+F92+F101+F109+F115+F106</f>
        <v>2612.3000000000006</v>
      </c>
      <c r="G12" s="371">
        <f>G75+G37+G109</f>
        <v>0</v>
      </c>
      <c r="H12" s="372">
        <f t="shared" ref="H12:H19" si="0">F12+G12</f>
        <v>2612.3000000000006</v>
      </c>
      <c r="I12" s="373">
        <f>I27+I34+I64+I75+I101</f>
        <v>0</v>
      </c>
      <c r="J12" s="374">
        <f t="shared" ref="J12:J19" si="1">H12+I12</f>
        <v>2612.3000000000006</v>
      </c>
    </row>
    <row r="13" spans="1:10" ht="93" customHeight="1">
      <c r="A13" s="375" t="s">
        <v>332</v>
      </c>
      <c r="B13" s="376" t="s">
        <v>333</v>
      </c>
      <c r="C13" s="376" t="s">
        <v>198</v>
      </c>
      <c r="D13" s="376" t="s">
        <v>198</v>
      </c>
      <c r="E13" s="377" t="s">
        <v>200</v>
      </c>
      <c r="F13" s="378">
        <f>F14</f>
        <v>433.29999999999995</v>
      </c>
      <c r="G13" s="378"/>
      <c r="H13" s="372">
        <f t="shared" si="0"/>
        <v>433.29999999999995</v>
      </c>
      <c r="I13" s="373"/>
      <c r="J13" s="374">
        <f t="shared" si="1"/>
        <v>433.29999999999995</v>
      </c>
    </row>
    <row r="14" spans="1:10" s="381" customFormat="1" ht="54.75" customHeight="1">
      <c r="A14" s="379" t="s">
        <v>334</v>
      </c>
      <c r="B14" s="376" t="s">
        <v>335</v>
      </c>
      <c r="C14" s="376" t="s">
        <v>198</v>
      </c>
      <c r="D14" s="376" t="s">
        <v>198</v>
      </c>
      <c r="E14" s="380" t="s">
        <v>200</v>
      </c>
      <c r="F14" s="371">
        <f>F15+F20</f>
        <v>433.29999999999995</v>
      </c>
      <c r="G14" s="371"/>
      <c r="H14" s="372">
        <f t="shared" si="0"/>
        <v>433.29999999999995</v>
      </c>
      <c r="I14" s="373"/>
      <c r="J14" s="374">
        <f t="shared" si="1"/>
        <v>433.29999999999995</v>
      </c>
    </row>
    <row r="15" spans="1:10" ht="53.25" customHeight="1">
      <c r="A15" s="382" t="s">
        <v>336</v>
      </c>
      <c r="B15" s="383" t="s">
        <v>337</v>
      </c>
      <c r="C15" s="383" t="s">
        <v>198</v>
      </c>
      <c r="D15" s="383" t="s">
        <v>198</v>
      </c>
      <c r="E15" s="384" t="s">
        <v>200</v>
      </c>
      <c r="F15" s="385">
        <f>F16+F25</f>
        <v>433.29999999999995</v>
      </c>
      <c r="G15" s="385"/>
      <c r="H15" s="372">
        <f t="shared" si="0"/>
        <v>433.29999999999995</v>
      </c>
      <c r="I15" s="366"/>
      <c r="J15" s="367">
        <f t="shared" si="1"/>
        <v>433.29999999999995</v>
      </c>
    </row>
    <row r="16" spans="1:10" ht="76.900000000000006" customHeight="1">
      <c r="A16" s="382" t="s">
        <v>382</v>
      </c>
      <c r="B16" s="383" t="s">
        <v>339</v>
      </c>
      <c r="C16" s="383" t="s">
        <v>331</v>
      </c>
      <c r="D16" s="383" t="s">
        <v>198</v>
      </c>
      <c r="E16" s="384" t="s">
        <v>200</v>
      </c>
      <c r="F16" s="385">
        <f>F18+F19</f>
        <v>433.29999999999995</v>
      </c>
      <c r="G16" s="385"/>
      <c r="H16" s="386">
        <f t="shared" si="0"/>
        <v>433.29999999999995</v>
      </c>
      <c r="I16" s="366"/>
      <c r="J16" s="367">
        <f t="shared" si="1"/>
        <v>433.29999999999995</v>
      </c>
    </row>
    <row r="17" spans="1:10" ht="36" customHeight="1">
      <c r="A17" s="382" t="s">
        <v>340</v>
      </c>
      <c r="B17" s="383" t="s">
        <v>339</v>
      </c>
      <c r="C17" s="383" t="s">
        <v>331</v>
      </c>
      <c r="D17" s="383" t="s">
        <v>197</v>
      </c>
      <c r="E17" s="384" t="s">
        <v>341</v>
      </c>
      <c r="F17" s="385">
        <f>F18+F19</f>
        <v>433.29999999999995</v>
      </c>
      <c r="G17" s="385"/>
      <c r="H17" s="386">
        <f t="shared" si="0"/>
        <v>433.29999999999995</v>
      </c>
      <c r="I17" s="366"/>
      <c r="J17" s="367">
        <f t="shared" si="1"/>
        <v>433.29999999999995</v>
      </c>
    </row>
    <row r="18" spans="1:10" ht="31.5">
      <c r="A18" s="382" t="s">
        <v>342</v>
      </c>
      <c r="B18" s="383" t="s">
        <v>339</v>
      </c>
      <c r="C18" s="383" t="s">
        <v>331</v>
      </c>
      <c r="D18" s="383" t="s">
        <v>197</v>
      </c>
      <c r="E18" s="387">
        <v>111</v>
      </c>
      <c r="F18" s="385">
        <v>302.39999999999998</v>
      </c>
      <c r="G18" s="385"/>
      <c r="H18" s="386">
        <f t="shared" si="0"/>
        <v>302.39999999999998</v>
      </c>
      <c r="I18" s="366"/>
      <c r="J18" s="367">
        <f t="shared" si="1"/>
        <v>302.39999999999998</v>
      </c>
    </row>
    <row r="19" spans="1:10" ht="73.900000000000006" customHeight="1">
      <c r="A19" s="382" t="s">
        <v>343</v>
      </c>
      <c r="B19" s="383" t="s">
        <v>339</v>
      </c>
      <c r="C19" s="383" t="s">
        <v>331</v>
      </c>
      <c r="D19" s="383" t="s">
        <v>197</v>
      </c>
      <c r="E19" s="387">
        <v>119</v>
      </c>
      <c r="F19" s="385">
        <v>130.9</v>
      </c>
      <c r="G19" s="385"/>
      <c r="H19" s="386">
        <f t="shared" si="0"/>
        <v>130.9</v>
      </c>
      <c r="I19" s="366"/>
      <c r="J19" s="367">
        <f t="shared" si="1"/>
        <v>130.9</v>
      </c>
    </row>
    <row r="20" spans="1:10" ht="78.75" hidden="1">
      <c r="A20" s="382" t="s">
        <v>344</v>
      </c>
      <c r="B20" s="383" t="s">
        <v>345</v>
      </c>
      <c r="C20" s="383" t="s">
        <v>331</v>
      </c>
      <c r="D20" s="383" t="s">
        <v>198</v>
      </c>
      <c r="E20" s="384" t="s">
        <v>200</v>
      </c>
      <c r="F20" s="385">
        <f>F21+F22+F23</f>
        <v>0</v>
      </c>
      <c r="G20" s="385"/>
      <c r="H20" s="386"/>
      <c r="I20" s="366"/>
      <c r="J20" s="367"/>
    </row>
    <row r="21" spans="1:10" ht="47.25" hidden="1">
      <c r="A21" s="382" t="s">
        <v>401</v>
      </c>
      <c r="B21" s="383" t="s">
        <v>345</v>
      </c>
      <c r="C21" s="383" t="s">
        <v>331</v>
      </c>
      <c r="D21" s="383" t="s">
        <v>197</v>
      </c>
      <c r="E21" s="387">
        <v>242</v>
      </c>
      <c r="F21" s="385"/>
      <c r="G21" s="385"/>
      <c r="H21" s="386"/>
      <c r="I21" s="366"/>
      <c r="J21" s="367"/>
    </row>
    <row r="22" spans="1:10" ht="54" hidden="1" customHeight="1">
      <c r="A22" s="382" t="s">
        <v>269</v>
      </c>
      <c r="B22" s="383" t="s">
        <v>345</v>
      </c>
      <c r="C22" s="383" t="s">
        <v>331</v>
      </c>
      <c r="D22" s="383" t="s">
        <v>197</v>
      </c>
      <c r="E22" s="387">
        <v>244</v>
      </c>
      <c r="F22" s="385"/>
      <c r="G22" s="385"/>
      <c r="H22" s="386"/>
      <c r="I22" s="366"/>
      <c r="J22" s="367"/>
    </row>
    <row r="23" spans="1:10" ht="35.25" hidden="1" customHeight="1">
      <c r="A23" s="382" t="s">
        <v>223</v>
      </c>
      <c r="B23" s="383" t="s">
        <v>345</v>
      </c>
      <c r="C23" s="383" t="s">
        <v>331</v>
      </c>
      <c r="D23" s="383" t="s">
        <v>197</v>
      </c>
      <c r="E23" s="387">
        <v>851</v>
      </c>
      <c r="F23" s="385"/>
      <c r="G23" s="385"/>
      <c r="H23" s="386"/>
      <c r="I23" s="366"/>
      <c r="J23" s="367"/>
    </row>
    <row r="24" spans="1:10" ht="61.9" customHeight="1">
      <c r="A24" s="382" t="s">
        <v>344</v>
      </c>
      <c r="B24" s="383" t="s">
        <v>345</v>
      </c>
      <c r="C24" s="383" t="s">
        <v>331</v>
      </c>
      <c r="D24" s="383" t="s">
        <v>197</v>
      </c>
      <c r="E24" s="384" t="s">
        <v>200</v>
      </c>
      <c r="F24" s="385">
        <f>F25</f>
        <v>0</v>
      </c>
      <c r="G24" s="385"/>
      <c r="H24" s="386">
        <f t="shared" ref="H24:H32" si="2">F24+G24</f>
        <v>0</v>
      </c>
      <c r="I24" s="366"/>
      <c r="J24" s="367">
        <f t="shared" ref="J24:J32" si="3">H24+I24</f>
        <v>0</v>
      </c>
    </row>
    <row r="25" spans="1:10" ht="58.9" customHeight="1">
      <c r="A25" s="382" t="s">
        <v>269</v>
      </c>
      <c r="B25" s="383" t="s">
        <v>345</v>
      </c>
      <c r="C25" s="383" t="s">
        <v>331</v>
      </c>
      <c r="D25" s="383" t="s">
        <v>197</v>
      </c>
      <c r="E25" s="387">
        <v>244</v>
      </c>
      <c r="F25" s="385">
        <v>0</v>
      </c>
      <c r="G25" s="385"/>
      <c r="H25" s="386">
        <f t="shared" si="2"/>
        <v>0</v>
      </c>
      <c r="I25" s="366"/>
      <c r="J25" s="367">
        <f t="shared" si="3"/>
        <v>0</v>
      </c>
    </row>
    <row r="26" spans="1:10" ht="31.5">
      <c r="A26" s="379" t="s">
        <v>290</v>
      </c>
      <c r="B26" s="388" t="s">
        <v>199</v>
      </c>
      <c r="C26" s="376" t="s">
        <v>291</v>
      </c>
      <c r="D26" s="376" t="s">
        <v>198</v>
      </c>
      <c r="E26" s="380" t="s">
        <v>200</v>
      </c>
      <c r="F26" s="371">
        <f>F27+F35</f>
        <v>250.5</v>
      </c>
      <c r="G26" s="371"/>
      <c r="H26" s="372">
        <f t="shared" si="2"/>
        <v>250.5</v>
      </c>
      <c r="I26" s="366"/>
      <c r="J26" s="367">
        <f t="shared" si="3"/>
        <v>250.5</v>
      </c>
    </row>
    <row r="27" spans="1:10" ht="15.75">
      <c r="A27" s="379" t="s">
        <v>292</v>
      </c>
      <c r="B27" s="388" t="s">
        <v>199</v>
      </c>
      <c r="C27" s="376" t="s">
        <v>291</v>
      </c>
      <c r="D27" s="376" t="s">
        <v>202</v>
      </c>
      <c r="E27" s="380" t="s">
        <v>200</v>
      </c>
      <c r="F27" s="371">
        <f>F28</f>
        <v>130</v>
      </c>
      <c r="G27" s="371"/>
      <c r="H27" s="372">
        <f t="shared" si="2"/>
        <v>130</v>
      </c>
      <c r="I27" s="373">
        <f>I28</f>
        <v>31.4</v>
      </c>
      <c r="J27" s="367">
        <f t="shared" si="3"/>
        <v>161.4</v>
      </c>
    </row>
    <row r="28" spans="1:10" ht="109.5" customHeight="1">
      <c r="A28" s="375" t="s">
        <v>293</v>
      </c>
      <c r="B28" s="376" t="s">
        <v>294</v>
      </c>
      <c r="C28" s="376" t="s">
        <v>198</v>
      </c>
      <c r="D28" s="376" t="s">
        <v>198</v>
      </c>
      <c r="E28" s="376" t="s">
        <v>200</v>
      </c>
      <c r="F28" s="378">
        <f>F29</f>
        <v>130</v>
      </c>
      <c r="G28" s="378"/>
      <c r="H28" s="372">
        <f t="shared" si="2"/>
        <v>130</v>
      </c>
      <c r="I28" s="366">
        <f>I29</f>
        <v>31.4</v>
      </c>
      <c r="J28" s="367">
        <f t="shared" si="3"/>
        <v>161.4</v>
      </c>
    </row>
    <row r="29" spans="1:10" s="381" customFormat="1" ht="94.5" customHeight="1">
      <c r="A29" s="379" t="s">
        <v>402</v>
      </c>
      <c r="B29" s="388" t="s">
        <v>296</v>
      </c>
      <c r="C29" s="380" t="s">
        <v>291</v>
      </c>
      <c r="D29" s="380" t="s">
        <v>202</v>
      </c>
      <c r="E29" s="376" t="s">
        <v>200</v>
      </c>
      <c r="F29" s="371">
        <f>F30</f>
        <v>130</v>
      </c>
      <c r="G29" s="371"/>
      <c r="H29" s="372">
        <f t="shared" si="2"/>
        <v>130</v>
      </c>
      <c r="I29" s="373">
        <f>I30</f>
        <v>31.4</v>
      </c>
      <c r="J29" s="374">
        <f t="shared" si="3"/>
        <v>161.4</v>
      </c>
    </row>
    <row r="30" spans="1:10" ht="103.5" customHeight="1">
      <c r="A30" s="382" t="s">
        <v>297</v>
      </c>
      <c r="B30" s="387" t="s">
        <v>298</v>
      </c>
      <c r="C30" s="384" t="s">
        <v>291</v>
      </c>
      <c r="D30" s="384" t="s">
        <v>202</v>
      </c>
      <c r="E30" s="383" t="s">
        <v>200</v>
      </c>
      <c r="F30" s="385">
        <f>F31</f>
        <v>130</v>
      </c>
      <c r="G30" s="385"/>
      <c r="H30" s="386">
        <f t="shared" si="2"/>
        <v>130</v>
      </c>
      <c r="I30" s="366">
        <f>I31</f>
        <v>31.4</v>
      </c>
      <c r="J30" s="367">
        <f t="shared" si="3"/>
        <v>161.4</v>
      </c>
    </row>
    <row r="31" spans="1:10" ht="72" customHeight="1">
      <c r="A31" s="382" t="s">
        <v>299</v>
      </c>
      <c r="B31" s="387" t="s">
        <v>300</v>
      </c>
      <c r="C31" s="384" t="s">
        <v>291</v>
      </c>
      <c r="D31" s="384" t="s">
        <v>202</v>
      </c>
      <c r="E31" s="383" t="s">
        <v>200</v>
      </c>
      <c r="F31" s="385">
        <f>F32+F33</f>
        <v>130</v>
      </c>
      <c r="G31" s="385"/>
      <c r="H31" s="386">
        <f t="shared" si="2"/>
        <v>130</v>
      </c>
      <c r="I31" s="366">
        <f>I32</f>
        <v>31.4</v>
      </c>
      <c r="J31" s="367">
        <f t="shared" si="3"/>
        <v>161.4</v>
      </c>
    </row>
    <row r="32" spans="1:10" ht="52.5" customHeight="1">
      <c r="A32" s="382" t="s">
        <v>269</v>
      </c>
      <c r="B32" s="387" t="s">
        <v>300</v>
      </c>
      <c r="C32" s="384" t="s">
        <v>291</v>
      </c>
      <c r="D32" s="384" t="s">
        <v>202</v>
      </c>
      <c r="E32" s="383" t="s">
        <v>243</v>
      </c>
      <c r="F32" s="385">
        <v>130</v>
      </c>
      <c r="G32" s="385"/>
      <c r="H32" s="386">
        <f t="shared" si="2"/>
        <v>130</v>
      </c>
      <c r="I32" s="366">
        <v>31.4</v>
      </c>
      <c r="J32" s="367">
        <f t="shared" si="3"/>
        <v>161.4</v>
      </c>
    </row>
    <row r="33" spans="1:12" ht="69" hidden="1" customHeight="1">
      <c r="A33" s="382" t="s">
        <v>403</v>
      </c>
      <c r="B33" s="387" t="s">
        <v>300</v>
      </c>
      <c r="C33" s="384" t="s">
        <v>291</v>
      </c>
      <c r="D33" s="384" t="s">
        <v>202</v>
      </c>
      <c r="E33" s="383" t="s">
        <v>404</v>
      </c>
      <c r="F33" s="385"/>
      <c r="G33" s="385"/>
      <c r="H33" s="386"/>
      <c r="I33" s="366"/>
      <c r="J33" s="367"/>
    </row>
    <row r="34" spans="1:12" ht="24" customHeight="1">
      <c r="A34" s="379" t="s">
        <v>302</v>
      </c>
      <c r="B34" s="377" t="s">
        <v>199</v>
      </c>
      <c r="C34" s="376" t="s">
        <v>291</v>
      </c>
      <c r="D34" s="376" t="s">
        <v>258</v>
      </c>
      <c r="E34" s="377" t="s">
        <v>200</v>
      </c>
      <c r="F34" s="378">
        <f>F36+F44</f>
        <v>120.5</v>
      </c>
      <c r="G34" s="378"/>
      <c r="H34" s="372">
        <f>F34+G34</f>
        <v>120.5</v>
      </c>
      <c r="I34" s="373">
        <f>I44</f>
        <v>11.64</v>
      </c>
      <c r="J34" s="374">
        <f>H34+I34</f>
        <v>132.13999999999999</v>
      </c>
    </row>
    <row r="35" spans="1:12" ht="78.75" hidden="1">
      <c r="A35" s="389" t="s">
        <v>303</v>
      </c>
      <c r="B35" s="377" t="s">
        <v>199</v>
      </c>
      <c r="C35" s="376" t="s">
        <v>291</v>
      </c>
      <c r="D35" s="376" t="s">
        <v>258</v>
      </c>
      <c r="E35" s="377" t="s">
        <v>200</v>
      </c>
      <c r="F35" s="390">
        <f>F36+F40+F44</f>
        <v>120.5</v>
      </c>
      <c r="G35" s="390"/>
      <c r="H35" s="391"/>
      <c r="I35" s="366"/>
      <c r="J35" s="367"/>
      <c r="L35" s="392"/>
    </row>
    <row r="36" spans="1:12" s="395" customFormat="1" ht="98.45" customHeight="1">
      <c r="A36" s="379" t="s">
        <v>405</v>
      </c>
      <c r="B36" s="377" t="s">
        <v>305</v>
      </c>
      <c r="C36" s="377" t="s">
        <v>291</v>
      </c>
      <c r="D36" s="377" t="s">
        <v>258</v>
      </c>
      <c r="E36" s="380" t="s">
        <v>200</v>
      </c>
      <c r="F36" s="371">
        <f>F37</f>
        <v>55.5</v>
      </c>
      <c r="G36" s="371"/>
      <c r="H36" s="372">
        <f>F36+G36</f>
        <v>55.5</v>
      </c>
      <c r="I36" s="393"/>
      <c r="J36" s="367">
        <f>H36+I36</f>
        <v>55.5</v>
      </c>
      <c r="K36" s="394"/>
    </row>
    <row r="37" spans="1:12" s="398" customFormat="1" ht="47.25">
      <c r="A37" s="382" t="s">
        <v>306</v>
      </c>
      <c r="B37" s="387" t="s">
        <v>307</v>
      </c>
      <c r="C37" s="384" t="s">
        <v>291</v>
      </c>
      <c r="D37" s="384" t="s">
        <v>258</v>
      </c>
      <c r="E37" s="384" t="s">
        <v>200</v>
      </c>
      <c r="F37" s="385">
        <f>F38</f>
        <v>55.5</v>
      </c>
      <c r="G37" s="385">
        <f>G38</f>
        <v>54.4</v>
      </c>
      <c r="H37" s="386">
        <f>F37+G37</f>
        <v>109.9</v>
      </c>
      <c r="I37" s="396"/>
      <c r="J37" s="367">
        <f>H37+I37</f>
        <v>109.9</v>
      </c>
      <c r="K37" s="397"/>
    </row>
    <row r="38" spans="1:12" s="398" customFormat="1" ht="36.75" customHeight="1">
      <c r="A38" s="382" t="s">
        <v>308</v>
      </c>
      <c r="B38" s="387" t="s">
        <v>406</v>
      </c>
      <c r="C38" s="384" t="s">
        <v>291</v>
      </c>
      <c r="D38" s="384" t="s">
        <v>258</v>
      </c>
      <c r="E38" s="384" t="s">
        <v>200</v>
      </c>
      <c r="F38" s="385">
        <f>F39</f>
        <v>55.5</v>
      </c>
      <c r="G38" s="385">
        <f>G39</f>
        <v>54.4</v>
      </c>
      <c r="H38" s="386">
        <f>F38+G38</f>
        <v>109.9</v>
      </c>
      <c r="I38" s="396"/>
      <c r="J38" s="367">
        <f>H38+I38</f>
        <v>109.9</v>
      </c>
      <c r="K38" s="397"/>
    </row>
    <row r="39" spans="1:12" s="398" customFormat="1" ht="54.75" customHeight="1">
      <c r="A39" s="382" t="s">
        <v>269</v>
      </c>
      <c r="B39" s="387" t="s">
        <v>309</v>
      </c>
      <c r="C39" s="384" t="s">
        <v>291</v>
      </c>
      <c r="D39" s="384" t="s">
        <v>258</v>
      </c>
      <c r="E39" s="387">
        <v>244</v>
      </c>
      <c r="F39" s="385">
        <v>55.5</v>
      </c>
      <c r="G39" s="385">
        <v>54.4</v>
      </c>
      <c r="H39" s="386">
        <f>F39+G39</f>
        <v>109.9</v>
      </c>
      <c r="I39" s="396"/>
      <c r="J39" s="367">
        <f>H39+I39</f>
        <v>109.9</v>
      </c>
      <c r="K39" s="397"/>
    </row>
    <row r="40" spans="1:12" ht="31.5" hidden="1">
      <c r="A40" s="382" t="s">
        <v>310</v>
      </c>
      <c r="B40" s="387" t="s">
        <v>309</v>
      </c>
      <c r="C40" s="384" t="s">
        <v>291</v>
      </c>
      <c r="D40" s="384" t="s">
        <v>258</v>
      </c>
      <c r="E40" s="384" t="s">
        <v>200</v>
      </c>
      <c r="F40" s="385">
        <f>F41</f>
        <v>0</v>
      </c>
      <c r="G40" s="385"/>
      <c r="H40" s="386"/>
      <c r="I40" s="366"/>
      <c r="J40" s="367"/>
    </row>
    <row r="41" spans="1:12" ht="44.25" hidden="1" customHeight="1">
      <c r="A41" s="382" t="s">
        <v>312</v>
      </c>
      <c r="B41" s="387" t="s">
        <v>311</v>
      </c>
      <c r="C41" s="384" t="s">
        <v>291</v>
      </c>
      <c r="D41" s="384" t="s">
        <v>258</v>
      </c>
      <c r="E41" s="384" t="s">
        <v>200</v>
      </c>
      <c r="F41" s="385">
        <f>F42</f>
        <v>0</v>
      </c>
      <c r="G41" s="385"/>
      <c r="H41" s="386"/>
      <c r="I41" s="366"/>
      <c r="J41" s="367"/>
    </row>
    <row r="42" spans="1:12" ht="42" hidden="1" customHeight="1">
      <c r="A42" s="382" t="s">
        <v>314</v>
      </c>
      <c r="B42" s="387" t="s">
        <v>313</v>
      </c>
      <c r="C42" s="384" t="s">
        <v>291</v>
      </c>
      <c r="D42" s="384" t="s">
        <v>258</v>
      </c>
      <c r="E42" s="384" t="s">
        <v>200</v>
      </c>
      <c r="F42" s="385">
        <f>F43</f>
        <v>0</v>
      </c>
      <c r="G42" s="385"/>
      <c r="H42" s="386"/>
      <c r="I42" s="366"/>
      <c r="J42" s="367"/>
    </row>
    <row r="43" spans="1:12" ht="56.25" hidden="1" customHeight="1">
      <c r="A43" s="382" t="s">
        <v>269</v>
      </c>
      <c r="B43" s="387" t="s">
        <v>315</v>
      </c>
      <c r="C43" s="384" t="s">
        <v>291</v>
      </c>
      <c r="D43" s="384" t="s">
        <v>258</v>
      </c>
      <c r="E43" s="387">
        <v>244</v>
      </c>
      <c r="F43" s="385">
        <v>0</v>
      </c>
      <c r="G43" s="385"/>
      <c r="H43" s="386"/>
      <c r="I43" s="366"/>
      <c r="J43" s="367"/>
    </row>
    <row r="44" spans="1:12" s="381" customFormat="1" ht="47.25">
      <c r="A44" s="379" t="s">
        <v>316</v>
      </c>
      <c r="B44" s="388" t="s">
        <v>407</v>
      </c>
      <c r="C44" s="380" t="s">
        <v>291</v>
      </c>
      <c r="D44" s="380" t="s">
        <v>258</v>
      </c>
      <c r="E44" s="380" t="s">
        <v>200</v>
      </c>
      <c r="F44" s="371">
        <f>F45</f>
        <v>65</v>
      </c>
      <c r="G44" s="371"/>
      <c r="H44" s="372">
        <f>F44+G44</f>
        <v>65</v>
      </c>
      <c r="I44" s="373">
        <f>I52</f>
        <v>11.64</v>
      </c>
      <c r="J44" s="374">
        <f>H44+I44</f>
        <v>76.64</v>
      </c>
    </row>
    <row r="45" spans="1:12" ht="63">
      <c r="A45" s="382" t="s">
        <v>318</v>
      </c>
      <c r="B45" s="387" t="s">
        <v>319</v>
      </c>
      <c r="C45" s="384" t="s">
        <v>291</v>
      </c>
      <c r="D45" s="384" t="s">
        <v>258</v>
      </c>
      <c r="E45" s="384" t="s">
        <v>200</v>
      </c>
      <c r="F45" s="385">
        <f>F48+F51</f>
        <v>65</v>
      </c>
      <c r="G45" s="385"/>
      <c r="H45" s="386">
        <f>F45+G45</f>
        <v>65</v>
      </c>
      <c r="I45" s="366"/>
      <c r="J45" s="367">
        <f>H45+I45</f>
        <v>65</v>
      </c>
    </row>
    <row r="46" spans="1:12" ht="39" hidden="1" customHeight="1">
      <c r="A46" s="382" t="s">
        <v>408</v>
      </c>
      <c r="B46" s="387" t="s">
        <v>321</v>
      </c>
      <c r="C46" s="384" t="s">
        <v>409</v>
      </c>
      <c r="D46" s="384" t="s">
        <v>258</v>
      </c>
      <c r="E46" s="384" t="s">
        <v>200</v>
      </c>
      <c r="F46" s="385">
        <f>F47</f>
        <v>0</v>
      </c>
      <c r="G46" s="385"/>
      <c r="H46" s="386"/>
      <c r="I46" s="366">
        <v>23.2</v>
      </c>
      <c r="J46" s="367"/>
    </row>
    <row r="47" spans="1:12" ht="50.25" hidden="1" customHeight="1">
      <c r="A47" s="382" t="s">
        <v>269</v>
      </c>
      <c r="B47" s="387" t="s">
        <v>321</v>
      </c>
      <c r="C47" s="384" t="s">
        <v>291</v>
      </c>
      <c r="D47" s="384" t="s">
        <v>258</v>
      </c>
      <c r="E47" s="384" t="s">
        <v>243</v>
      </c>
      <c r="F47" s="385"/>
      <c r="G47" s="385"/>
      <c r="H47" s="386"/>
      <c r="I47" s="366"/>
      <c r="J47" s="367"/>
    </row>
    <row r="48" spans="1:12" ht="38.25" customHeight="1">
      <c r="A48" s="382" t="s">
        <v>322</v>
      </c>
      <c r="B48" s="387" t="s">
        <v>323</v>
      </c>
      <c r="C48" s="384" t="s">
        <v>291</v>
      </c>
      <c r="D48" s="384" t="s">
        <v>258</v>
      </c>
      <c r="E48" s="384" t="s">
        <v>200</v>
      </c>
      <c r="F48" s="385">
        <f>F49</f>
        <v>35</v>
      </c>
      <c r="G48" s="385"/>
      <c r="H48" s="386">
        <f t="shared" ref="H48:H79" si="4">F48+G48</f>
        <v>35</v>
      </c>
      <c r="I48" s="366"/>
      <c r="J48" s="367">
        <f t="shared" ref="J48:J79" si="5">H48+I48</f>
        <v>35</v>
      </c>
    </row>
    <row r="49" spans="1:10" ht="51.75" customHeight="1">
      <c r="A49" s="382" t="s">
        <v>269</v>
      </c>
      <c r="B49" s="387" t="s">
        <v>323</v>
      </c>
      <c r="C49" s="384" t="s">
        <v>291</v>
      </c>
      <c r="D49" s="384" t="s">
        <v>258</v>
      </c>
      <c r="E49" s="387">
        <v>244</v>
      </c>
      <c r="F49" s="385">
        <v>35</v>
      </c>
      <c r="G49" s="385"/>
      <c r="H49" s="386">
        <f t="shared" si="4"/>
        <v>35</v>
      </c>
      <c r="I49" s="366"/>
      <c r="J49" s="367">
        <f t="shared" si="5"/>
        <v>35</v>
      </c>
    </row>
    <row r="50" spans="1:10" ht="55.5" customHeight="1">
      <c r="A50" s="382" t="s">
        <v>379</v>
      </c>
      <c r="B50" s="387" t="s">
        <v>325</v>
      </c>
      <c r="C50" s="384" t="s">
        <v>291</v>
      </c>
      <c r="D50" s="384" t="s">
        <v>258</v>
      </c>
      <c r="E50" s="384" t="s">
        <v>200</v>
      </c>
      <c r="F50" s="385">
        <f>F51</f>
        <v>30</v>
      </c>
      <c r="G50" s="385"/>
      <c r="H50" s="386">
        <f t="shared" si="4"/>
        <v>30</v>
      </c>
      <c r="I50" s="366"/>
      <c r="J50" s="367">
        <f t="shared" si="5"/>
        <v>30</v>
      </c>
    </row>
    <row r="51" spans="1:10" ht="60" customHeight="1">
      <c r="A51" s="382" t="s">
        <v>269</v>
      </c>
      <c r="B51" s="387" t="s">
        <v>325</v>
      </c>
      <c r="C51" s="384" t="s">
        <v>291</v>
      </c>
      <c r="D51" s="384" t="s">
        <v>258</v>
      </c>
      <c r="E51" s="387">
        <v>244</v>
      </c>
      <c r="F51" s="385">
        <v>30</v>
      </c>
      <c r="G51" s="385"/>
      <c r="H51" s="386">
        <f t="shared" si="4"/>
        <v>30</v>
      </c>
      <c r="I51" s="366"/>
      <c r="J51" s="367">
        <f t="shared" si="5"/>
        <v>30</v>
      </c>
    </row>
    <row r="52" spans="1:10" ht="56.25" customHeight="1">
      <c r="A52" s="382" t="s">
        <v>380</v>
      </c>
      <c r="B52" s="387" t="s">
        <v>327</v>
      </c>
      <c r="C52" s="384" t="s">
        <v>291</v>
      </c>
      <c r="D52" s="384" t="s">
        <v>258</v>
      </c>
      <c r="E52" s="384" t="s">
        <v>200</v>
      </c>
      <c r="F52" s="385">
        <f>F53</f>
        <v>0</v>
      </c>
      <c r="G52" s="385"/>
      <c r="H52" s="386">
        <f t="shared" si="4"/>
        <v>0</v>
      </c>
      <c r="I52" s="366">
        <f>I53</f>
        <v>11.64</v>
      </c>
      <c r="J52" s="367">
        <f t="shared" si="5"/>
        <v>11.64</v>
      </c>
    </row>
    <row r="53" spans="1:10" ht="53.25" customHeight="1">
      <c r="A53" s="382" t="s">
        <v>269</v>
      </c>
      <c r="B53" s="387" t="s">
        <v>327</v>
      </c>
      <c r="C53" s="384" t="s">
        <v>291</v>
      </c>
      <c r="D53" s="384" t="s">
        <v>258</v>
      </c>
      <c r="E53" s="387">
        <v>244</v>
      </c>
      <c r="F53" s="385">
        <v>0</v>
      </c>
      <c r="G53" s="385"/>
      <c r="H53" s="386">
        <f t="shared" si="4"/>
        <v>0</v>
      </c>
      <c r="I53" s="366">
        <v>11.64</v>
      </c>
      <c r="J53" s="367">
        <f t="shared" si="5"/>
        <v>11.64</v>
      </c>
    </row>
    <row r="54" spans="1:10" ht="36.75" customHeight="1">
      <c r="A54" s="375" t="s">
        <v>271</v>
      </c>
      <c r="B54" s="377" t="s">
        <v>199</v>
      </c>
      <c r="C54" s="377" t="s">
        <v>214</v>
      </c>
      <c r="D54" s="377" t="s">
        <v>267</v>
      </c>
      <c r="E54" s="377" t="s">
        <v>200</v>
      </c>
      <c r="F54" s="378">
        <f>F55</f>
        <v>100</v>
      </c>
      <c r="G54" s="378"/>
      <c r="H54" s="372">
        <f t="shared" si="4"/>
        <v>100</v>
      </c>
      <c r="I54" s="366"/>
      <c r="J54" s="374">
        <f t="shared" si="5"/>
        <v>100</v>
      </c>
    </row>
    <row r="55" spans="1:10" ht="103.5" customHeight="1">
      <c r="A55" s="375" t="s">
        <v>410</v>
      </c>
      <c r="B55" s="377" t="s">
        <v>273</v>
      </c>
      <c r="C55" s="377" t="s">
        <v>214</v>
      </c>
      <c r="D55" s="377" t="s">
        <v>267</v>
      </c>
      <c r="E55" s="377" t="s">
        <v>200</v>
      </c>
      <c r="F55" s="378">
        <f>F56</f>
        <v>100</v>
      </c>
      <c r="G55" s="378"/>
      <c r="H55" s="372">
        <f t="shared" si="4"/>
        <v>100</v>
      </c>
      <c r="I55" s="366"/>
      <c r="J55" s="374">
        <f t="shared" si="5"/>
        <v>100</v>
      </c>
    </row>
    <row r="56" spans="1:10" s="381" customFormat="1" ht="65.25" customHeight="1">
      <c r="A56" s="379" t="s">
        <v>411</v>
      </c>
      <c r="B56" s="388" t="s">
        <v>275</v>
      </c>
      <c r="C56" s="377" t="s">
        <v>214</v>
      </c>
      <c r="D56" s="377" t="s">
        <v>267</v>
      </c>
      <c r="E56" s="380" t="s">
        <v>200</v>
      </c>
      <c r="F56" s="371">
        <f>F57</f>
        <v>100</v>
      </c>
      <c r="G56" s="371"/>
      <c r="H56" s="372">
        <f t="shared" si="4"/>
        <v>100</v>
      </c>
      <c r="I56" s="373"/>
      <c r="J56" s="374">
        <f t="shared" si="5"/>
        <v>100</v>
      </c>
    </row>
    <row r="57" spans="1:10" ht="54" customHeight="1">
      <c r="A57" s="382" t="s">
        <v>276</v>
      </c>
      <c r="B57" s="387" t="s">
        <v>277</v>
      </c>
      <c r="C57" s="384" t="s">
        <v>214</v>
      </c>
      <c r="D57" s="384" t="s">
        <v>267</v>
      </c>
      <c r="E57" s="384" t="s">
        <v>200</v>
      </c>
      <c r="F57" s="385">
        <f>F58+F60+F62</f>
        <v>100</v>
      </c>
      <c r="G57" s="385"/>
      <c r="H57" s="386">
        <f t="shared" si="4"/>
        <v>100</v>
      </c>
      <c r="I57" s="366"/>
      <c r="J57" s="367">
        <f t="shared" si="5"/>
        <v>100</v>
      </c>
    </row>
    <row r="58" spans="1:10" ht="36" customHeight="1">
      <c r="A58" s="382" t="s">
        <v>278</v>
      </c>
      <c r="B58" s="387" t="s">
        <v>279</v>
      </c>
      <c r="C58" s="384" t="s">
        <v>214</v>
      </c>
      <c r="D58" s="384" t="s">
        <v>267</v>
      </c>
      <c r="E58" s="384" t="s">
        <v>200</v>
      </c>
      <c r="F58" s="385">
        <f>F59</f>
        <v>0</v>
      </c>
      <c r="G58" s="385"/>
      <c r="H58" s="386">
        <f t="shared" si="4"/>
        <v>0</v>
      </c>
      <c r="I58" s="366"/>
      <c r="J58" s="367">
        <f t="shared" si="5"/>
        <v>0</v>
      </c>
    </row>
    <row r="59" spans="1:10" ht="51" customHeight="1">
      <c r="A59" s="382" t="s">
        <v>269</v>
      </c>
      <c r="B59" s="387" t="s">
        <v>279</v>
      </c>
      <c r="C59" s="384" t="s">
        <v>214</v>
      </c>
      <c r="D59" s="384" t="s">
        <v>267</v>
      </c>
      <c r="E59" s="387">
        <v>244</v>
      </c>
      <c r="F59" s="385">
        <v>0</v>
      </c>
      <c r="G59" s="385"/>
      <c r="H59" s="386">
        <f t="shared" si="4"/>
        <v>0</v>
      </c>
      <c r="I59" s="366"/>
      <c r="J59" s="367">
        <f t="shared" si="5"/>
        <v>0</v>
      </c>
    </row>
    <row r="60" spans="1:10" ht="51.75" customHeight="1">
      <c r="A60" s="382" t="s">
        <v>280</v>
      </c>
      <c r="B60" s="387" t="s">
        <v>281</v>
      </c>
      <c r="C60" s="384" t="s">
        <v>214</v>
      </c>
      <c r="D60" s="384" t="s">
        <v>267</v>
      </c>
      <c r="E60" s="384" t="s">
        <v>200</v>
      </c>
      <c r="F60" s="385">
        <f>F61</f>
        <v>0</v>
      </c>
      <c r="G60" s="385"/>
      <c r="H60" s="386">
        <f t="shared" si="4"/>
        <v>0</v>
      </c>
      <c r="I60" s="366"/>
      <c r="J60" s="367">
        <f t="shared" si="5"/>
        <v>0</v>
      </c>
    </row>
    <row r="61" spans="1:10" ht="54" customHeight="1">
      <c r="A61" s="382" t="s">
        <v>269</v>
      </c>
      <c r="B61" s="387" t="s">
        <v>281</v>
      </c>
      <c r="C61" s="384" t="s">
        <v>214</v>
      </c>
      <c r="D61" s="384" t="s">
        <v>267</v>
      </c>
      <c r="E61" s="387">
        <v>244</v>
      </c>
      <c r="F61" s="385">
        <v>0</v>
      </c>
      <c r="G61" s="385"/>
      <c r="H61" s="386">
        <f t="shared" si="4"/>
        <v>0</v>
      </c>
      <c r="I61" s="366"/>
      <c r="J61" s="367">
        <f t="shared" si="5"/>
        <v>0</v>
      </c>
    </row>
    <row r="62" spans="1:10" ht="42" customHeight="1">
      <c r="A62" s="399" t="s">
        <v>282</v>
      </c>
      <c r="B62" s="400" t="s">
        <v>283</v>
      </c>
      <c r="C62" s="401" t="s">
        <v>214</v>
      </c>
      <c r="D62" s="401" t="s">
        <v>267</v>
      </c>
      <c r="E62" s="401" t="s">
        <v>200</v>
      </c>
      <c r="F62" s="402">
        <f>F63</f>
        <v>100</v>
      </c>
      <c r="G62" s="402"/>
      <c r="H62" s="386">
        <f t="shared" si="4"/>
        <v>100</v>
      </c>
      <c r="I62" s="366"/>
      <c r="J62" s="367">
        <f t="shared" si="5"/>
        <v>100</v>
      </c>
    </row>
    <row r="63" spans="1:10" ht="54" customHeight="1">
      <c r="A63" s="403" t="s">
        <v>269</v>
      </c>
      <c r="B63" s="400" t="s">
        <v>283</v>
      </c>
      <c r="C63" s="404" t="s">
        <v>214</v>
      </c>
      <c r="D63" s="404" t="s">
        <v>267</v>
      </c>
      <c r="E63" s="404" t="s">
        <v>243</v>
      </c>
      <c r="F63" s="390">
        <v>100</v>
      </c>
      <c r="G63" s="390"/>
      <c r="H63" s="386">
        <f t="shared" si="4"/>
        <v>100</v>
      </c>
      <c r="I63" s="366"/>
      <c r="J63" s="367">
        <f t="shared" si="5"/>
        <v>100</v>
      </c>
    </row>
    <row r="64" spans="1:10" ht="47.25">
      <c r="A64" s="375" t="s">
        <v>238</v>
      </c>
      <c r="B64" s="405" t="s">
        <v>237</v>
      </c>
      <c r="C64" s="377" t="s">
        <v>197</v>
      </c>
      <c r="D64" s="377" t="s">
        <v>232</v>
      </c>
      <c r="E64" s="377" t="s">
        <v>235</v>
      </c>
      <c r="F64" s="378">
        <f>F65</f>
        <v>232.7</v>
      </c>
      <c r="G64" s="378"/>
      <c r="H64" s="372">
        <f t="shared" si="4"/>
        <v>232.7</v>
      </c>
      <c r="I64" s="373">
        <f>I65</f>
        <v>-30</v>
      </c>
      <c r="J64" s="374">
        <f t="shared" si="5"/>
        <v>202.7</v>
      </c>
    </row>
    <row r="65" spans="1:10" ht="47.25">
      <c r="A65" s="79" t="s">
        <v>240</v>
      </c>
      <c r="B65" s="400" t="s">
        <v>241</v>
      </c>
      <c r="C65" s="404" t="s">
        <v>197</v>
      </c>
      <c r="D65" s="404" t="s">
        <v>232</v>
      </c>
      <c r="E65" s="404" t="s">
        <v>200</v>
      </c>
      <c r="F65" s="390">
        <f>F66</f>
        <v>232.7</v>
      </c>
      <c r="G65" s="390"/>
      <c r="H65" s="386">
        <f t="shared" si="4"/>
        <v>232.7</v>
      </c>
      <c r="I65" s="366">
        <f>I66</f>
        <v>-30</v>
      </c>
      <c r="J65" s="367">
        <f t="shared" si="5"/>
        <v>202.7</v>
      </c>
    </row>
    <row r="66" spans="1:10" ht="63">
      <c r="A66" s="406" t="s">
        <v>269</v>
      </c>
      <c r="B66" s="400" t="s">
        <v>241</v>
      </c>
      <c r="C66" s="404" t="s">
        <v>197</v>
      </c>
      <c r="D66" s="404" t="s">
        <v>232</v>
      </c>
      <c r="E66" s="404" t="s">
        <v>243</v>
      </c>
      <c r="F66" s="390">
        <v>232.7</v>
      </c>
      <c r="G66" s="390"/>
      <c r="H66" s="386">
        <f t="shared" si="4"/>
        <v>232.7</v>
      </c>
      <c r="I66" s="366">
        <v>-30</v>
      </c>
      <c r="J66" s="367">
        <f t="shared" si="5"/>
        <v>202.7</v>
      </c>
    </row>
    <row r="67" spans="1:10" ht="15.75">
      <c r="A67" s="375" t="s">
        <v>196</v>
      </c>
      <c r="B67" s="377" t="s">
        <v>199</v>
      </c>
      <c r="C67" s="377" t="s">
        <v>197</v>
      </c>
      <c r="D67" s="377" t="s">
        <v>198</v>
      </c>
      <c r="E67" s="377" t="s">
        <v>200</v>
      </c>
      <c r="F67" s="378">
        <f>F68+F75</f>
        <v>1104.3</v>
      </c>
      <c r="G67" s="378"/>
      <c r="H67" s="372">
        <f t="shared" si="4"/>
        <v>1104.3</v>
      </c>
      <c r="I67" s="366"/>
      <c r="J67" s="374">
        <f t="shared" si="5"/>
        <v>1104.3</v>
      </c>
    </row>
    <row r="68" spans="1:10" ht="76.150000000000006" customHeight="1">
      <c r="A68" s="407" t="s">
        <v>201</v>
      </c>
      <c r="B68" s="377" t="s">
        <v>199</v>
      </c>
      <c r="C68" s="377" t="s">
        <v>197</v>
      </c>
      <c r="D68" s="377" t="s">
        <v>202</v>
      </c>
      <c r="E68" s="377" t="s">
        <v>200</v>
      </c>
      <c r="F68" s="371">
        <f>F69</f>
        <v>504.3</v>
      </c>
      <c r="G68" s="371"/>
      <c r="H68" s="372">
        <f t="shared" si="4"/>
        <v>504.3</v>
      </c>
      <c r="I68" s="366"/>
      <c r="J68" s="374">
        <f t="shared" si="5"/>
        <v>504.3</v>
      </c>
    </row>
    <row r="69" spans="1:10" ht="31.5">
      <c r="A69" s="408" t="s">
        <v>203</v>
      </c>
      <c r="B69" s="409" t="s">
        <v>204</v>
      </c>
      <c r="C69" s="404" t="s">
        <v>197</v>
      </c>
      <c r="D69" s="404" t="s">
        <v>202</v>
      </c>
      <c r="E69" s="404" t="s">
        <v>200</v>
      </c>
      <c r="F69" s="385">
        <f>F70</f>
        <v>504.3</v>
      </c>
      <c r="G69" s="385"/>
      <c r="H69" s="386">
        <f t="shared" si="4"/>
        <v>504.3</v>
      </c>
      <c r="I69" s="366"/>
      <c r="J69" s="367">
        <f t="shared" si="5"/>
        <v>504.3</v>
      </c>
    </row>
    <row r="70" spans="1:10" ht="15.75">
      <c r="A70" s="408" t="s">
        <v>205</v>
      </c>
      <c r="B70" s="409" t="s">
        <v>206</v>
      </c>
      <c r="C70" s="404" t="s">
        <v>197</v>
      </c>
      <c r="D70" s="404" t="s">
        <v>202</v>
      </c>
      <c r="E70" s="404" t="s">
        <v>200</v>
      </c>
      <c r="F70" s="385">
        <f>F71</f>
        <v>504.3</v>
      </c>
      <c r="G70" s="385"/>
      <c r="H70" s="386">
        <f t="shared" si="4"/>
        <v>504.3</v>
      </c>
      <c r="I70" s="366"/>
      <c r="J70" s="367">
        <f t="shared" si="5"/>
        <v>504.3</v>
      </c>
    </row>
    <row r="71" spans="1:10" ht="31.5">
      <c r="A71" s="410" t="s">
        <v>207</v>
      </c>
      <c r="B71" s="409" t="s">
        <v>208</v>
      </c>
      <c r="C71" s="404" t="s">
        <v>197</v>
      </c>
      <c r="D71" s="404" t="s">
        <v>202</v>
      </c>
      <c r="E71" s="404" t="s">
        <v>200</v>
      </c>
      <c r="F71" s="385">
        <f>F73+F74</f>
        <v>504.3</v>
      </c>
      <c r="G71" s="385"/>
      <c r="H71" s="386">
        <f t="shared" si="4"/>
        <v>504.3</v>
      </c>
      <c r="I71" s="366"/>
      <c r="J71" s="367">
        <f t="shared" si="5"/>
        <v>504.3</v>
      </c>
    </row>
    <row r="72" spans="1:10" ht="47.25">
      <c r="A72" s="410" t="s">
        <v>209</v>
      </c>
      <c r="B72" s="409" t="s">
        <v>208</v>
      </c>
      <c r="C72" s="404" t="s">
        <v>197</v>
      </c>
      <c r="D72" s="404" t="s">
        <v>202</v>
      </c>
      <c r="E72" s="404" t="s">
        <v>210</v>
      </c>
      <c r="F72" s="385">
        <f>F73+F74</f>
        <v>504.3</v>
      </c>
      <c r="G72" s="385"/>
      <c r="H72" s="386">
        <f t="shared" si="4"/>
        <v>504.3</v>
      </c>
      <c r="I72" s="366"/>
      <c r="J72" s="367">
        <f t="shared" si="5"/>
        <v>504.3</v>
      </c>
    </row>
    <row r="73" spans="1:10" ht="31.5">
      <c r="A73" s="410" t="s">
        <v>211</v>
      </c>
      <c r="B73" s="409" t="s">
        <v>208</v>
      </c>
      <c r="C73" s="404" t="s">
        <v>197</v>
      </c>
      <c r="D73" s="404" t="s">
        <v>202</v>
      </c>
      <c r="E73" s="27">
        <v>121</v>
      </c>
      <c r="F73" s="411">
        <v>387.3</v>
      </c>
      <c r="G73" s="411"/>
      <c r="H73" s="386">
        <f t="shared" si="4"/>
        <v>387.3</v>
      </c>
      <c r="I73" s="366"/>
      <c r="J73" s="367">
        <f t="shared" si="5"/>
        <v>387.3</v>
      </c>
    </row>
    <row r="74" spans="1:10" ht="94.5">
      <c r="A74" s="410" t="s">
        <v>212</v>
      </c>
      <c r="B74" s="409" t="s">
        <v>208</v>
      </c>
      <c r="C74" s="404" t="s">
        <v>197</v>
      </c>
      <c r="D74" s="404" t="s">
        <v>202</v>
      </c>
      <c r="E74" s="27">
        <v>129</v>
      </c>
      <c r="F74" s="385">
        <v>117</v>
      </c>
      <c r="G74" s="385"/>
      <c r="H74" s="386">
        <f t="shared" si="4"/>
        <v>117</v>
      </c>
      <c r="I74" s="366"/>
      <c r="J74" s="367">
        <f t="shared" si="5"/>
        <v>117</v>
      </c>
    </row>
    <row r="75" spans="1:10" ht="99" customHeight="1">
      <c r="A75" s="407" t="s">
        <v>213</v>
      </c>
      <c r="B75" s="412" t="s">
        <v>199</v>
      </c>
      <c r="C75" s="377" t="s">
        <v>197</v>
      </c>
      <c r="D75" s="377" t="s">
        <v>214</v>
      </c>
      <c r="E75" s="377" t="s">
        <v>200</v>
      </c>
      <c r="F75" s="371">
        <f>F76</f>
        <v>600</v>
      </c>
      <c r="G75" s="371">
        <f>G76</f>
        <v>54.3</v>
      </c>
      <c r="H75" s="372">
        <f t="shared" si="4"/>
        <v>654.29999999999995</v>
      </c>
      <c r="I75" s="373">
        <f>I76</f>
        <v>-11.64</v>
      </c>
      <c r="J75" s="374">
        <f t="shared" si="5"/>
        <v>642.66</v>
      </c>
    </row>
    <row r="76" spans="1:10" ht="31.5">
      <c r="A76" s="408" t="s">
        <v>215</v>
      </c>
      <c r="B76" s="409" t="s">
        <v>204</v>
      </c>
      <c r="C76" s="404" t="s">
        <v>197</v>
      </c>
      <c r="D76" s="404" t="s">
        <v>214</v>
      </c>
      <c r="E76" s="404" t="s">
        <v>200</v>
      </c>
      <c r="F76" s="385">
        <f>F77</f>
        <v>600</v>
      </c>
      <c r="G76" s="385">
        <f>G77</f>
        <v>54.3</v>
      </c>
      <c r="H76" s="386">
        <f t="shared" si="4"/>
        <v>654.29999999999995</v>
      </c>
      <c r="I76" s="366">
        <f>I77</f>
        <v>-11.64</v>
      </c>
      <c r="J76" s="367">
        <f t="shared" si="5"/>
        <v>642.66</v>
      </c>
    </row>
    <row r="77" spans="1:10" ht="15.75">
      <c r="A77" s="408" t="s">
        <v>216</v>
      </c>
      <c r="B77" s="409" t="s">
        <v>217</v>
      </c>
      <c r="C77" s="404" t="s">
        <v>197</v>
      </c>
      <c r="D77" s="404" t="s">
        <v>214</v>
      </c>
      <c r="E77" s="404" t="s">
        <v>200</v>
      </c>
      <c r="F77" s="385">
        <f>F78+F82</f>
        <v>600</v>
      </c>
      <c r="G77" s="385">
        <f>G82</f>
        <v>54.3</v>
      </c>
      <c r="H77" s="386">
        <f t="shared" si="4"/>
        <v>654.29999999999995</v>
      </c>
      <c r="I77" s="366">
        <f>I83</f>
        <v>-11.64</v>
      </c>
      <c r="J77" s="367">
        <f t="shared" si="5"/>
        <v>642.66</v>
      </c>
    </row>
    <row r="78" spans="1:10" ht="47.25">
      <c r="A78" s="408" t="s">
        <v>218</v>
      </c>
      <c r="B78" s="409" t="s">
        <v>219</v>
      </c>
      <c r="C78" s="404" t="s">
        <v>197</v>
      </c>
      <c r="D78" s="404" t="s">
        <v>214</v>
      </c>
      <c r="E78" s="404" t="s">
        <v>200</v>
      </c>
      <c r="F78" s="385">
        <f>F79</f>
        <v>373.8</v>
      </c>
      <c r="G78" s="385"/>
      <c r="H78" s="386">
        <f t="shared" si="4"/>
        <v>373.8</v>
      </c>
      <c r="I78" s="366"/>
      <c r="J78" s="367">
        <f t="shared" si="5"/>
        <v>373.8</v>
      </c>
    </row>
    <row r="79" spans="1:10" ht="47.25">
      <c r="A79" s="408" t="s">
        <v>209</v>
      </c>
      <c r="B79" s="409" t="s">
        <v>219</v>
      </c>
      <c r="C79" s="404" t="s">
        <v>197</v>
      </c>
      <c r="D79" s="404" t="s">
        <v>214</v>
      </c>
      <c r="E79" s="404" t="s">
        <v>210</v>
      </c>
      <c r="F79" s="385">
        <f>F80+F81</f>
        <v>373.8</v>
      </c>
      <c r="G79" s="385"/>
      <c r="H79" s="386">
        <f t="shared" si="4"/>
        <v>373.8</v>
      </c>
      <c r="I79" s="366"/>
      <c r="J79" s="367">
        <f t="shared" si="5"/>
        <v>373.8</v>
      </c>
    </row>
    <row r="80" spans="1:10" ht="31.5">
      <c r="A80" s="410" t="s">
        <v>211</v>
      </c>
      <c r="B80" s="409" t="s">
        <v>219</v>
      </c>
      <c r="C80" s="404" t="s">
        <v>197</v>
      </c>
      <c r="D80" s="404" t="s">
        <v>214</v>
      </c>
      <c r="E80" s="413">
        <v>121</v>
      </c>
      <c r="F80" s="385">
        <v>287.10000000000002</v>
      </c>
      <c r="G80" s="385"/>
      <c r="H80" s="386">
        <f t="shared" ref="H80:H111" si="6">F80+G80</f>
        <v>287.10000000000002</v>
      </c>
      <c r="I80" s="366"/>
      <c r="J80" s="367">
        <f t="shared" ref="J80:J111" si="7">H80+I80</f>
        <v>287.10000000000002</v>
      </c>
    </row>
    <row r="81" spans="1:10" ht="94.5">
      <c r="A81" s="410" t="s">
        <v>212</v>
      </c>
      <c r="B81" s="409" t="s">
        <v>220</v>
      </c>
      <c r="C81" s="404" t="s">
        <v>197</v>
      </c>
      <c r="D81" s="404" t="s">
        <v>214</v>
      </c>
      <c r="E81" s="413">
        <v>129</v>
      </c>
      <c r="F81" s="385">
        <v>86.7</v>
      </c>
      <c r="G81" s="385"/>
      <c r="H81" s="386">
        <f t="shared" si="6"/>
        <v>86.7</v>
      </c>
      <c r="I81" s="366"/>
      <c r="J81" s="367">
        <f t="shared" si="7"/>
        <v>86.7</v>
      </c>
    </row>
    <row r="82" spans="1:10" ht="31.5">
      <c r="A82" s="414" t="s">
        <v>221</v>
      </c>
      <c r="B82" s="409" t="s">
        <v>220</v>
      </c>
      <c r="C82" s="404" t="s">
        <v>197</v>
      </c>
      <c r="D82" s="404" t="s">
        <v>214</v>
      </c>
      <c r="E82" s="413" t="s">
        <v>200</v>
      </c>
      <c r="F82" s="385">
        <f>F83+F84+F85</f>
        <v>226.2</v>
      </c>
      <c r="G82" s="385">
        <f>G83</f>
        <v>54.3</v>
      </c>
      <c r="H82" s="386">
        <f t="shared" si="6"/>
        <v>280.5</v>
      </c>
      <c r="I82" s="366"/>
      <c r="J82" s="367">
        <f t="shared" si="7"/>
        <v>280.5</v>
      </c>
    </row>
    <row r="83" spans="1:10" ht="47.25">
      <c r="A83" s="408" t="s">
        <v>222</v>
      </c>
      <c r="B83" s="409" t="s">
        <v>220</v>
      </c>
      <c r="C83" s="404" t="s">
        <v>197</v>
      </c>
      <c r="D83" s="404" t="s">
        <v>214</v>
      </c>
      <c r="E83" s="413">
        <v>244</v>
      </c>
      <c r="F83" s="385">
        <v>224</v>
      </c>
      <c r="G83" s="385">
        <v>54.3</v>
      </c>
      <c r="H83" s="386">
        <f t="shared" si="6"/>
        <v>278.3</v>
      </c>
      <c r="I83" s="366">
        <v>-11.64</v>
      </c>
      <c r="J83" s="367">
        <f t="shared" si="7"/>
        <v>266.66000000000003</v>
      </c>
    </row>
    <row r="84" spans="1:10" ht="31.5">
      <c r="A84" s="415" t="s">
        <v>223</v>
      </c>
      <c r="B84" s="409" t="s">
        <v>220</v>
      </c>
      <c r="C84" s="404" t="s">
        <v>197</v>
      </c>
      <c r="D84" s="404" t="s">
        <v>214</v>
      </c>
      <c r="E84" s="413">
        <v>851</v>
      </c>
      <c r="F84" s="385">
        <v>1.7</v>
      </c>
      <c r="G84" s="385"/>
      <c r="H84" s="386">
        <f t="shared" si="6"/>
        <v>1.7</v>
      </c>
      <c r="I84" s="366"/>
      <c r="J84" s="367">
        <f t="shared" si="7"/>
        <v>1.7</v>
      </c>
    </row>
    <row r="85" spans="1:10" ht="31.5">
      <c r="A85" s="415" t="s">
        <v>224</v>
      </c>
      <c r="B85" s="409" t="s">
        <v>220</v>
      </c>
      <c r="C85" s="404" t="s">
        <v>197</v>
      </c>
      <c r="D85" s="404" t="s">
        <v>214</v>
      </c>
      <c r="E85" s="413">
        <v>852</v>
      </c>
      <c r="F85" s="385">
        <v>0.5</v>
      </c>
      <c r="G85" s="385"/>
      <c r="H85" s="386">
        <f t="shared" si="6"/>
        <v>0.5</v>
      </c>
      <c r="I85" s="366"/>
      <c r="J85" s="367">
        <f t="shared" si="7"/>
        <v>0.5</v>
      </c>
    </row>
    <row r="86" spans="1:10" ht="15.75">
      <c r="A86" s="121" t="s">
        <v>244</v>
      </c>
      <c r="B86" s="152"/>
      <c r="C86" s="122" t="s">
        <v>197</v>
      </c>
      <c r="D86" s="122" t="s">
        <v>245</v>
      </c>
      <c r="E86" s="129"/>
      <c r="F86" s="416">
        <f>F87</f>
        <v>26.1</v>
      </c>
      <c r="G86" s="416"/>
      <c r="H86" s="372">
        <f t="shared" si="6"/>
        <v>26.1</v>
      </c>
      <c r="I86" s="366"/>
      <c r="J86" s="374">
        <f t="shared" si="7"/>
        <v>26.1</v>
      </c>
    </row>
    <row r="87" spans="1:10" ht="15.75">
      <c r="A87" s="151" t="s">
        <v>246</v>
      </c>
      <c r="B87" s="153">
        <v>9900000000</v>
      </c>
      <c r="C87" s="129" t="s">
        <v>197</v>
      </c>
      <c r="D87" s="129" t="s">
        <v>245</v>
      </c>
      <c r="E87" s="122"/>
      <c r="F87" s="417">
        <f>F88</f>
        <v>26.1</v>
      </c>
      <c r="G87" s="417"/>
      <c r="H87" s="386">
        <f t="shared" si="6"/>
        <v>26.1</v>
      </c>
      <c r="I87" s="366"/>
      <c r="J87" s="367">
        <f t="shared" si="7"/>
        <v>26.1</v>
      </c>
    </row>
    <row r="88" spans="1:10" ht="47.25">
      <c r="A88" s="151" t="s">
        <v>247</v>
      </c>
      <c r="B88" s="152" t="s">
        <v>248</v>
      </c>
      <c r="C88" s="129" t="s">
        <v>197</v>
      </c>
      <c r="D88" s="129" t="s">
        <v>245</v>
      </c>
      <c r="E88" s="129"/>
      <c r="F88" s="417">
        <f>F89</f>
        <v>26.1</v>
      </c>
      <c r="G88" s="417"/>
      <c r="H88" s="386">
        <f t="shared" si="6"/>
        <v>26.1</v>
      </c>
      <c r="I88" s="366"/>
      <c r="J88" s="367">
        <f t="shared" si="7"/>
        <v>26.1</v>
      </c>
    </row>
    <row r="89" spans="1:10" ht="47.25">
      <c r="A89" s="151" t="s">
        <v>249</v>
      </c>
      <c r="B89" s="152" t="s">
        <v>250</v>
      </c>
      <c r="C89" s="129" t="s">
        <v>197</v>
      </c>
      <c r="D89" s="129" t="s">
        <v>245</v>
      </c>
      <c r="E89" s="129"/>
      <c r="F89" s="417">
        <f>F90</f>
        <v>26.1</v>
      </c>
      <c r="G89" s="417"/>
      <c r="H89" s="386">
        <f t="shared" si="6"/>
        <v>26.1</v>
      </c>
      <c r="I89" s="366"/>
      <c r="J89" s="367">
        <f t="shared" si="7"/>
        <v>26.1</v>
      </c>
    </row>
    <row r="90" spans="1:10" ht="15.75">
      <c r="A90" s="151" t="s">
        <v>251</v>
      </c>
      <c r="B90" s="152" t="s">
        <v>250</v>
      </c>
      <c r="C90" s="129" t="s">
        <v>197</v>
      </c>
      <c r="D90" s="129" t="s">
        <v>245</v>
      </c>
      <c r="E90" s="129" t="s">
        <v>252</v>
      </c>
      <c r="F90" s="417">
        <f>F91</f>
        <v>26.1</v>
      </c>
      <c r="G90" s="417"/>
      <c r="H90" s="386">
        <f t="shared" si="6"/>
        <v>26.1</v>
      </c>
      <c r="I90" s="366"/>
      <c r="J90" s="367">
        <f t="shared" si="7"/>
        <v>26.1</v>
      </c>
    </row>
    <row r="91" spans="1:10" ht="15.75">
      <c r="A91" s="151" t="s">
        <v>253</v>
      </c>
      <c r="B91" s="152" t="s">
        <v>250</v>
      </c>
      <c r="C91" s="129" t="s">
        <v>197</v>
      </c>
      <c r="D91" s="129" t="s">
        <v>245</v>
      </c>
      <c r="E91" s="129" t="s">
        <v>254</v>
      </c>
      <c r="F91" s="417">
        <v>26.1</v>
      </c>
      <c r="G91" s="417"/>
      <c r="H91" s="386">
        <f t="shared" si="6"/>
        <v>26.1</v>
      </c>
      <c r="I91" s="366"/>
      <c r="J91" s="367">
        <f t="shared" si="7"/>
        <v>26.1</v>
      </c>
    </row>
    <row r="92" spans="1:10" ht="15.75">
      <c r="A92" s="407" t="s">
        <v>255</v>
      </c>
      <c r="B92" s="30" t="s">
        <v>256</v>
      </c>
      <c r="C92" s="377" t="s">
        <v>202</v>
      </c>
      <c r="D92" s="377" t="s">
        <v>198</v>
      </c>
      <c r="E92" s="418" t="s">
        <v>200</v>
      </c>
      <c r="F92" s="371">
        <f>F93</f>
        <v>98.300000000000011</v>
      </c>
      <c r="G92" s="371"/>
      <c r="H92" s="372">
        <f t="shared" si="6"/>
        <v>98.300000000000011</v>
      </c>
      <c r="I92" s="366"/>
      <c r="J92" s="374">
        <f t="shared" si="7"/>
        <v>98.300000000000011</v>
      </c>
    </row>
    <row r="93" spans="1:10" ht="31.5">
      <c r="A93" s="408" t="s">
        <v>257</v>
      </c>
      <c r="B93" s="27" t="s">
        <v>199</v>
      </c>
      <c r="C93" s="404" t="s">
        <v>202</v>
      </c>
      <c r="D93" s="404" t="s">
        <v>258</v>
      </c>
      <c r="E93" s="413" t="s">
        <v>200</v>
      </c>
      <c r="F93" s="385">
        <f>F94</f>
        <v>98.300000000000011</v>
      </c>
      <c r="G93" s="385"/>
      <c r="H93" s="386">
        <f t="shared" si="6"/>
        <v>98.300000000000011</v>
      </c>
      <c r="I93" s="366"/>
      <c r="J93" s="367">
        <f t="shared" si="7"/>
        <v>98.300000000000011</v>
      </c>
    </row>
    <row r="94" spans="1:10" ht="15.75">
      <c r="A94" s="408" t="s">
        <v>259</v>
      </c>
      <c r="B94" s="27" t="s">
        <v>260</v>
      </c>
      <c r="C94" s="404" t="s">
        <v>202</v>
      </c>
      <c r="D94" s="404" t="s">
        <v>258</v>
      </c>
      <c r="E94" s="413" t="s">
        <v>200</v>
      </c>
      <c r="F94" s="385">
        <f>F95</f>
        <v>98.300000000000011</v>
      </c>
      <c r="G94" s="385"/>
      <c r="H94" s="386">
        <f t="shared" si="6"/>
        <v>98.300000000000011</v>
      </c>
      <c r="I94" s="366"/>
      <c r="J94" s="367">
        <f t="shared" si="7"/>
        <v>98.300000000000011</v>
      </c>
    </row>
    <row r="95" spans="1:10" ht="31.5">
      <c r="A95" s="408" t="s">
        <v>261</v>
      </c>
      <c r="B95" s="27" t="s">
        <v>262</v>
      </c>
      <c r="C95" s="404" t="s">
        <v>202</v>
      </c>
      <c r="D95" s="404" t="s">
        <v>258</v>
      </c>
      <c r="E95" s="413" t="s">
        <v>200</v>
      </c>
      <c r="F95" s="385">
        <f>F96</f>
        <v>98.300000000000011</v>
      </c>
      <c r="G95" s="385"/>
      <c r="H95" s="386">
        <f t="shared" si="6"/>
        <v>98.300000000000011</v>
      </c>
      <c r="I95" s="366"/>
      <c r="J95" s="367">
        <f t="shared" si="7"/>
        <v>98.300000000000011</v>
      </c>
    </row>
    <row r="96" spans="1:10" ht="47.25">
      <c r="A96" s="408" t="s">
        <v>263</v>
      </c>
      <c r="B96" s="27" t="s">
        <v>264</v>
      </c>
      <c r="C96" s="404" t="s">
        <v>202</v>
      </c>
      <c r="D96" s="404" t="s">
        <v>258</v>
      </c>
      <c r="E96" s="413" t="s">
        <v>200</v>
      </c>
      <c r="F96" s="385">
        <f>F97+F100</f>
        <v>98.300000000000011</v>
      </c>
      <c r="G96" s="385"/>
      <c r="H96" s="386">
        <f t="shared" si="6"/>
        <v>98.300000000000011</v>
      </c>
      <c r="I96" s="366"/>
      <c r="J96" s="367">
        <f t="shared" si="7"/>
        <v>98.300000000000011</v>
      </c>
    </row>
    <row r="97" spans="1:10" ht="47.25">
      <c r="A97" s="408" t="s">
        <v>209</v>
      </c>
      <c r="B97" s="27" t="s">
        <v>264</v>
      </c>
      <c r="C97" s="404" t="s">
        <v>202</v>
      </c>
      <c r="D97" s="404" t="s">
        <v>258</v>
      </c>
      <c r="E97" s="413" t="s">
        <v>210</v>
      </c>
      <c r="F97" s="385">
        <f>F98+F99</f>
        <v>79.900000000000006</v>
      </c>
      <c r="G97" s="385"/>
      <c r="H97" s="386">
        <f t="shared" si="6"/>
        <v>79.900000000000006</v>
      </c>
      <c r="I97" s="366"/>
      <c r="J97" s="367">
        <f t="shared" si="7"/>
        <v>79.900000000000006</v>
      </c>
    </row>
    <row r="98" spans="1:10" ht="47.25">
      <c r="A98" s="408" t="s">
        <v>265</v>
      </c>
      <c r="B98" s="27" t="s">
        <v>264</v>
      </c>
      <c r="C98" s="404" t="s">
        <v>202</v>
      </c>
      <c r="D98" s="404" t="s">
        <v>258</v>
      </c>
      <c r="E98" s="27">
        <v>121</v>
      </c>
      <c r="F98" s="385">
        <v>61.4</v>
      </c>
      <c r="G98" s="385"/>
      <c r="H98" s="386">
        <f t="shared" si="6"/>
        <v>61.4</v>
      </c>
      <c r="I98" s="366"/>
      <c r="J98" s="367">
        <f t="shared" si="7"/>
        <v>61.4</v>
      </c>
    </row>
    <row r="99" spans="1:10" ht="94.5">
      <c r="A99" s="408" t="s">
        <v>212</v>
      </c>
      <c r="B99" s="27" t="s">
        <v>264</v>
      </c>
      <c r="C99" s="404" t="s">
        <v>202</v>
      </c>
      <c r="D99" s="404" t="s">
        <v>258</v>
      </c>
      <c r="E99" s="27">
        <v>129</v>
      </c>
      <c r="F99" s="385">
        <v>18.5</v>
      </c>
      <c r="G99" s="385"/>
      <c r="H99" s="386">
        <f t="shared" si="6"/>
        <v>18.5</v>
      </c>
      <c r="I99" s="366"/>
      <c r="J99" s="367">
        <f t="shared" si="7"/>
        <v>18.5</v>
      </c>
    </row>
    <row r="100" spans="1:10" ht="47.25">
      <c r="A100" s="408" t="s">
        <v>222</v>
      </c>
      <c r="B100" s="27" t="s">
        <v>264</v>
      </c>
      <c r="C100" s="404" t="s">
        <v>202</v>
      </c>
      <c r="D100" s="404" t="s">
        <v>258</v>
      </c>
      <c r="E100" s="27">
        <v>244</v>
      </c>
      <c r="F100" s="385">
        <v>18.399999999999999</v>
      </c>
      <c r="G100" s="385"/>
      <c r="H100" s="386">
        <f t="shared" si="6"/>
        <v>18.399999999999999</v>
      </c>
      <c r="I100" s="366"/>
      <c r="J100" s="367">
        <f t="shared" si="7"/>
        <v>18.399999999999999</v>
      </c>
    </row>
    <row r="101" spans="1:10" ht="15.75">
      <c r="A101" s="419" t="s">
        <v>270</v>
      </c>
      <c r="B101" s="30" t="s">
        <v>199</v>
      </c>
      <c r="C101" s="377" t="s">
        <v>214</v>
      </c>
      <c r="D101" s="377" t="s">
        <v>198</v>
      </c>
      <c r="E101" s="377" t="s">
        <v>200</v>
      </c>
      <c r="F101" s="378">
        <f>F102</f>
        <v>60</v>
      </c>
      <c r="G101" s="378"/>
      <c r="H101" s="372">
        <f t="shared" si="6"/>
        <v>60</v>
      </c>
      <c r="I101" s="373">
        <f>I102</f>
        <v>-1.4</v>
      </c>
      <c r="J101" s="374">
        <f t="shared" si="7"/>
        <v>58.6</v>
      </c>
    </row>
    <row r="102" spans="1:10" ht="31.5">
      <c r="A102" s="408" t="s">
        <v>284</v>
      </c>
      <c r="B102" s="27" t="s">
        <v>199</v>
      </c>
      <c r="C102" s="413" t="s">
        <v>214</v>
      </c>
      <c r="D102" s="413" t="s">
        <v>285</v>
      </c>
      <c r="E102" s="413" t="s">
        <v>200</v>
      </c>
      <c r="F102" s="385">
        <f>F103</f>
        <v>60</v>
      </c>
      <c r="G102" s="385"/>
      <c r="H102" s="386">
        <f t="shared" si="6"/>
        <v>60</v>
      </c>
      <c r="I102" s="366">
        <f>I103</f>
        <v>-1.4</v>
      </c>
      <c r="J102" s="367">
        <f t="shared" si="7"/>
        <v>58.6</v>
      </c>
    </row>
    <row r="103" spans="1:10" ht="15.75">
      <c r="A103" s="408" t="s">
        <v>286</v>
      </c>
      <c r="B103" s="27" t="s">
        <v>227</v>
      </c>
      <c r="C103" s="413" t="s">
        <v>214</v>
      </c>
      <c r="D103" s="413">
        <v>12</v>
      </c>
      <c r="E103" s="413" t="s">
        <v>200</v>
      </c>
      <c r="F103" s="385">
        <f>F104</f>
        <v>60</v>
      </c>
      <c r="G103" s="385"/>
      <c r="H103" s="386">
        <f t="shared" si="6"/>
        <v>60</v>
      </c>
      <c r="I103" s="366">
        <f>I104</f>
        <v>-1.4</v>
      </c>
      <c r="J103" s="367">
        <f t="shared" si="7"/>
        <v>58.6</v>
      </c>
    </row>
    <row r="104" spans="1:10" ht="15.75">
      <c r="A104" s="408" t="s">
        <v>287</v>
      </c>
      <c r="B104" s="86" t="s">
        <v>288</v>
      </c>
      <c r="C104" s="413" t="s">
        <v>214</v>
      </c>
      <c r="D104" s="413">
        <v>12</v>
      </c>
      <c r="E104" s="413" t="s">
        <v>200</v>
      </c>
      <c r="F104" s="385">
        <f>F105</f>
        <v>60</v>
      </c>
      <c r="G104" s="385"/>
      <c r="H104" s="386">
        <f t="shared" si="6"/>
        <v>60</v>
      </c>
      <c r="I104" s="366">
        <f>I105</f>
        <v>-1.4</v>
      </c>
      <c r="J104" s="367">
        <f t="shared" si="7"/>
        <v>58.6</v>
      </c>
    </row>
    <row r="105" spans="1:10" ht="63">
      <c r="A105" s="408" t="s">
        <v>269</v>
      </c>
      <c r="B105" s="27" t="s">
        <v>289</v>
      </c>
      <c r="C105" s="413" t="s">
        <v>214</v>
      </c>
      <c r="D105" s="413">
        <v>12</v>
      </c>
      <c r="E105" s="27">
        <v>244</v>
      </c>
      <c r="F105" s="385">
        <v>60</v>
      </c>
      <c r="G105" s="385"/>
      <c r="H105" s="386">
        <f t="shared" si="6"/>
        <v>60</v>
      </c>
      <c r="I105" s="366">
        <v>-1.4</v>
      </c>
      <c r="J105" s="367">
        <f t="shared" si="7"/>
        <v>58.6</v>
      </c>
    </row>
    <row r="106" spans="1:10" ht="15.75">
      <c r="A106" s="420" t="s">
        <v>266</v>
      </c>
      <c r="B106" s="30">
        <v>9990071000</v>
      </c>
      <c r="C106" s="377" t="s">
        <v>258</v>
      </c>
      <c r="D106" s="377" t="s">
        <v>267</v>
      </c>
      <c r="E106" s="30">
        <v>0</v>
      </c>
      <c r="F106" s="371">
        <f>F107</f>
        <v>5</v>
      </c>
      <c r="G106" s="371"/>
      <c r="H106" s="372">
        <f t="shared" si="6"/>
        <v>5</v>
      </c>
      <c r="I106" s="366"/>
      <c r="J106" s="374">
        <f t="shared" si="7"/>
        <v>5</v>
      </c>
    </row>
    <row r="107" spans="1:10" ht="78.75">
      <c r="A107" s="408" t="s">
        <v>268</v>
      </c>
      <c r="B107" s="27">
        <v>9990071000</v>
      </c>
      <c r="C107" s="404" t="s">
        <v>258</v>
      </c>
      <c r="D107" s="404" t="s">
        <v>267</v>
      </c>
      <c r="E107" s="27">
        <v>244</v>
      </c>
      <c r="F107" s="385">
        <f>F108</f>
        <v>5</v>
      </c>
      <c r="G107" s="385"/>
      <c r="H107" s="386">
        <f t="shared" si="6"/>
        <v>5</v>
      </c>
      <c r="I107" s="366"/>
      <c r="J107" s="367">
        <f t="shared" si="7"/>
        <v>5</v>
      </c>
    </row>
    <row r="108" spans="1:10" ht="63">
      <c r="A108" s="408" t="s">
        <v>269</v>
      </c>
      <c r="B108" s="27">
        <v>9990071000</v>
      </c>
      <c r="C108" s="404" t="s">
        <v>258</v>
      </c>
      <c r="D108" s="404" t="s">
        <v>267</v>
      </c>
      <c r="E108" s="27">
        <v>244</v>
      </c>
      <c r="F108" s="385">
        <v>5</v>
      </c>
      <c r="G108" s="385"/>
      <c r="H108" s="386">
        <f t="shared" si="6"/>
        <v>5</v>
      </c>
      <c r="I108" s="366"/>
      <c r="J108" s="367">
        <f t="shared" si="7"/>
        <v>5</v>
      </c>
    </row>
    <row r="109" spans="1:10" ht="15.75">
      <c r="A109" s="379" t="s">
        <v>346</v>
      </c>
      <c r="B109" s="388" t="s">
        <v>199</v>
      </c>
      <c r="C109" s="380">
        <v>10</v>
      </c>
      <c r="D109" s="380" t="s">
        <v>198</v>
      </c>
      <c r="E109" s="380" t="s">
        <v>200</v>
      </c>
      <c r="F109" s="371">
        <f t="shared" ref="F109:G113" si="8">F110</f>
        <v>145.30000000000001</v>
      </c>
      <c r="G109" s="371">
        <f t="shared" si="8"/>
        <v>-108.7</v>
      </c>
      <c r="H109" s="372">
        <f t="shared" si="6"/>
        <v>36.600000000000009</v>
      </c>
      <c r="I109" s="366"/>
      <c r="J109" s="374">
        <f t="shared" si="7"/>
        <v>36.600000000000009</v>
      </c>
    </row>
    <row r="110" spans="1:10" ht="15.75">
      <c r="A110" s="379" t="s">
        <v>347</v>
      </c>
      <c r="B110" s="388" t="s">
        <v>199</v>
      </c>
      <c r="C110" s="380">
        <v>10</v>
      </c>
      <c r="D110" s="380" t="s">
        <v>197</v>
      </c>
      <c r="E110" s="380" t="s">
        <v>200</v>
      </c>
      <c r="F110" s="371">
        <f t="shared" si="8"/>
        <v>145.30000000000001</v>
      </c>
      <c r="G110" s="371">
        <f t="shared" si="8"/>
        <v>-108.7</v>
      </c>
      <c r="H110" s="372">
        <f t="shared" si="6"/>
        <v>36.600000000000009</v>
      </c>
      <c r="I110" s="366"/>
      <c r="J110" s="374">
        <f t="shared" si="7"/>
        <v>36.600000000000009</v>
      </c>
    </row>
    <row r="111" spans="1:10" ht="31.5">
      <c r="A111" s="382" t="s">
        <v>348</v>
      </c>
      <c r="B111" s="387" t="s">
        <v>248</v>
      </c>
      <c r="C111" s="384">
        <v>10</v>
      </c>
      <c r="D111" s="384" t="s">
        <v>197</v>
      </c>
      <c r="E111" s="384" t="s">
        <v>200</v>
      </c>
      <c r="F111" s="385">
        <f t="shared" si="8"/>
        <v>145.30000000000001</v>
      </c>
      <c r="G111" s="385">
        <f t="shared" si="8"/>
        <v>-108.7</v>
      </c>
      <c r="H111" s="386">
        <f t="shared" si="6"/>
        <v>36.600000000000009</v>
      </c>
      <c r="I111" s="366"/>
      <c r="J111" s="367">
        <f t="shared" si="7"/>
        <v>36.600000000000009</v>
      </c>
    </row>
    <row r="112" spans="1:10" ht="15.75">
      <c r="A112" s="382" t="s">
        <v>286</v>
      </c>
      <c r="B112" s="387" t="s">
        <v>227</v>
      </c>
      <c r="C112" s="384">
        <v>10</v>
      </c>
      <c r="D112" s="384" t="s">
        <v>197</v>
      </c>
      <c r="E112" s="384" t="s">
        <v>200</v>
      </c>
      <c r="F112" s="385">
        <f t="shared" si="8"/>
        <v>145.30000000000001</v>
      </c>
      <c r="G112" s="385">
        <f t="shared" si="8"/>
        <v>-108.7</v>
      </c>
      <c r="H112" s="386">
        <f t="shared" ref="H112:H143" si="9">F112+G112</f>
        <v>36.600000000000009</v>
      </c>
      <c r="I112" s="366"/>
      <c r="J112" s="367">
        <f t="shared" ref="J112:J143" si="10">H112+I112</f>
        <v>36.600000000000009</v>
      </c>
    </row>
    <row r="113" spans="1:10" ht="63">
      <c r="A113" s="408" t="s">
        <v>349</v>
      </c>
      <c r="B113" s="387" t="s">
        <v>350</v>
      </c>
      <c r="C113" s="384">
        <v>10</v>
      </c>
      <c r="D113" s="384" t="s">
        <v>197</v>
      </c>
      <c r="E113" s="384" t="s">
        <v>200</v>
      </c>
      <c r="F113" s="385">
        <f t="shared" si="8"/>
        <v>145.30000000000001</v>
      </c>
      <c r="G113" s="385">
        <f t="shared" si="8"/>
        <v>-108.7</v>
      </c>
      <c r="H113" s="386">
        <f t="shared" si="9"/>
        <v>36.600000000000009</v>
      </c>
      <c r="I113" s="366"/>
      <c r="J113" s="367">
        <f t="shared" si="10"/>
        <v>36.600000000000009</v>
      </c>
    </row>
    <row r="114" spans="1:10" ht="47.25">
      <c r="A114" s="408" t="s">
        <v>351</v>
      </c>
      <c r="B114" s="27" t="s">
        <v>350</v>
      </c>
      <c r="C114" s="413">
        <v>10</v>
      </c>
      <c r="D114" s="384" t="s">
        <v>197</v>
      </c>
      <c r="E114" s="27">
        <v>312</v>
      </c>
      <c r="F114" s="385">
        <v>145.30000000000001</v>
      </c>
      <c r="G114" s="385">
        <v>-108.7</v>
      </c>
      <c r="H114" s="386">
        <f t="shared" si="9"/>
        <v>36.600000000000009</v>
      </c>
      <c r="I114" s="366"/>
      <c r="J114" s="367">
        <f t="shared" si="10"/>
        <v>36.600000000000009</v>
      </c>
    </row>
    <row r="115" spans="1:10" ht="78.75">
      <c r="A115" s="407" t="s">
        <v>358</v>
      </c>
      <c r="B115" s="30" t="s">
        <v>199</v>
      </c>
      <c r="C115" s="418" t="s">
        <v>359</v>
      </c>
      <c r="D115" s="418" t="s">
        <v>198</v>
      </c>
      <c r="E115" s="418" t="s">
        <v>200</v>
      </c>
      <c r="F115" s="371">
        <f>F116</f>
        <v>156.80000000000001</v>
      </c>
      <c r="G115" s="371"/>
      <c r="H115" s="372">
        <f t="shared" si="9"/>
        <v>156.80000000000001</v>
      </c>
      <c r="I115" s="366"/>
      <c r="J115" s="374">
        <f t="shared" si="10"/>
        <v>156.80000000000001</v>
      </c>
    </row>
    <row r="116" spans="1:10" ht="31.5">
      <c r="A116" s="408" t="s">
        <v>360</v>
      </c>
      <c r="B116" s="27" t="s">
        <v>199</v>
      </c>
      <c r="C116" s="413" t="s">
        <v>359</v>
      </c>
      <c r="D116" s="413" t="s">
        <v>258</v>
      </c>
      <c r="E116" s="413" t="s">
        <v>200</v>
      </c>
      <c r="F116" s="385">
        <f>F117</f>
        <v>156.80000000000001</v>
      </c>
      <c r="G116" s="385"/>
      <c r="H116" s="386">
        <f t="shared" si="9"/>
        <v>156.80000000000001</v>
      </c>
      <c r="I116" s="366"/>
      <c r="J116" s="367">
        <f t="shared" si="10"/>
        <v>156.80000000000001</v>
      </c>
    </row>
    <row r="117" spans="1:10" ht="15.75">
      <c r="A117" s="408" t="s">
        <v>361</v>
      </c>
      <c r="B117" s="27" t="s">
        <v>248</v>
      </c>
      <c r="C117" s="413" t="s">
        <v>359</v>
      </c>
      <c r="D117" s="413" t="s">
        <v>258</v>
      </c>
      <c r="E117" s="413" t="s">
        <v>200</v>
      </c>
      <c r="F117" s="385">
        <f>F118</f>
        <v>156.80000000000001</v>
      </c>
      <c r="G117" s="385"/>
      <c r="H117" s="386">
        <f t="shared" si="9"/>
        <v>156.80000000000001</v>
      </c>
      <c r="I117" s="366"/>
      <c r="J117" s="367">
        <f t="shared" si="10"/>
        <v>156.80000000000001</v>
      </c>
    </row>
    <row r="118" spans="1:10" ht="15.75">
      <c r="A118" s="408" t="s">
        <v>286</v>
      </c>
      <c r="B118" s="27" t="s">
        <v>227</v>
      </c>
      <c r="C118" s="413" t="s">
        <v>359</v>
      </c>
      <c r="D118" s="413" t="s">
        <v>258</v>
      </c>
      <c r="E118" s="413" t="s">
        <v>200</v>
      </c>
      <c r="F118" s="385">
        <f>F119+F120</f>
        <v>156.80000000000001</v>
      </c>
      <c r="G118" s="385"/>
      <c r="H118" s="386">
        <f t="shared" si="9"/>
        <v>156.80000000000001</v>
      </c>
      <c r="I118" s="366"/>
      <c r="J118" s="367">
        <f t="shared" si="10"/>
        <v>156.80000000000001</v>
      </c>
    </row>
    <row r="119" spans="1:10" ht="47.25">
      <c r="A119" s="128" t="s">
        <v>364</v>
      </c>
      <c r="B119" s="135" t="s">
        <v>388</v>
      </c>
      <c r="C119" s="139" t="s">
        <v>359</v>
      </c>
      <c r="D119" s="163" t="s">
        <v>198</v>
      </c>
      <c r="E119" s="135">
        <v>0</v>
      </c>
      <c r="F119" s="421" t="s">
        <v>412</v>
      </c>
      <c r="G119" s="421"/>
      <c r="H119" s="386">
        <f t="shared" si="9"/>
        <v>0.8</v>
      </c>
      <c r="I119" s="366"/>
      <c r="J119" s="367">
        <f t="shared" si="10"/>
        <v>0.8</v>
      </c>
    </row>
    <row r="120" spans="1:10" ht="126">
      <c r="A120" s="408" t="s">
        <v>362</v>
      </c>
      <c r="B120" s="86" t="s">
        <v>363</v>
      </c>
      <c r="C120" s="413" t="s">
        <v>359</v>
      </c>
      <c r="D120" s="413" t="s">
        <v>258</v>
      </c>
      <c r="E120" s="413" t="s">
        <v>200</v>
      </c>
      <c r="F120" s="385">
        <f>F121</f>
        <v>156</v>
      </c>
      <c r="G120" s="385"/>
      <c r="H120" s="386">
        <f t="shared" si="9"/>
        <v>156</v>
      </c>
      <c r="I120" s="366"/>
      <c r="J120" s="367">
        <f t="shared" si="10"/>
        <v>156</v>
      </c>
    </row>
    <row r="121" spans="1:10" ht="15.75">
      <c r="A121" s="408" t="s">
        <v>365</v>
      </c>
      <c r="B121" s="27" t="s">
        <v>363</v>
      </c>
      <c r="C121" s="413" t="s">
        <v>359</v>
      </c>
      <c r="D121" s="413" t="s">
        <v>258</v>
      </c>
      <c r="E121" s="27">
        <v>540</v>
      </c>
      <c r="F121" s="385">
        <v>156</v>
      </c>
      <c r="G121" s="385"/>
      <c r="H121" s="386">
        <f t="shared" si="9"/>
        <v>156</v>
      </c>
      <c r="I121" s="366"/>
      <c r="J121" s="367">
        <f t="shared" si="10"/>
        <v>156</v>
      </c>
    </row>
  </sheetData>
  <mergeCells count="2">
    <mergeCell ref="C1:J7"/>
    <mergeCell ref="A8:J8"/>
  </mergeCells>
  <pageMargins left="0.43333333333333302" right="0.23611111111111099" top="0.35416666666666702" bottom="0.35416666666666702" header="0.51180555555555496" footer="0.51180555555555496"/>
  <pageSetup paperSize="9" scale="80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20"/>
  <sheetViews>
    <sheetView view="pageBreakPreview" zoomScaleNormal="75" workbookViewId="0">
      <selection activeCell="C2" sqref="C2"/>
    </sheetView>
  </sheetViews>
  <sheetFormatPr defaultColWidth="9.140625" defaultRowHeight="15" outlineLevelRow="1"/>
  <cols>
    <col min="1" max="1" width="43.7109375" style="339" customWidth="1"/>
    <col min="2" max="2" width="19" style="340" customWidth="1"/>
    <col min="3" max="3" width="9.85546875" style="340" customWidth="1"/>
    <col min="4" max="4" width="15.28515625" style="340" customWidth="1"/>
    <col min="5" max="5" width="10.42578125" style="341" customWidth="1"/>
    <col min="6" max="6" width="13.42578125" style="422" customWidth="1"/>
    <col min="7" max="7" width="14" style="422" customWidth="1"/>
    <col min="8" max="252" width="9.140625" style="346"/>
    <col min="253" max="253" width="37.42578125" style="346" customWidth="1"/>
    <col min="254" max="254" width="9.85546875" style="346" customWidth="1"/>
    <col min="255" max="255" width="11" style="346" customWidth="1"/>
    <col min="256" max="256" width="11.5703125" style="346" hidden="1" customWidth="1"/>
    <col min="257" max="257" width="11.85546875" style="346" customWidth="1"/>
    <col min="258" max="258" width="10.42578125" style="346" customWidth="1"/>
    <col min="259" max="261" width="11.28515625" style="346" customWidth="1"/>
    <col min="262" max="508" width="9.140625" style="346"/>
    <col min="509" max="509" width="37.42578125" style="346" customWidth="1"/>
    <col min="510" max="510" width="9.85546875" style="346" customWidth="1"/>
    <col min="511" max="511" width="11" style="346" customWidth="1"/>
    <col min="512" max="512" width="11.5703125" style="346" hidden="1" customWidth="1"/>
    <col min="513" max="513" width="11.85546875" style="346" customWidth="1"/>
    <col min="514" max="514" width="10.42578125" style="346" customWidth="1"/>
    <col min="515" max="517" width="11.28515625" style="346" customWidth="1"/>
    <col min="518" max="764" width="9.140625" style="346"/>
    <col min="765" max="765" width="37.42578125" style="346" customWidth="1"/>
    <col min="766" max="766" width="9.85546875" style="346" customWidth="1"/>
    <col min="767" max="767" width="11" style="346" customWidth="1"/>
    <col min="768" max="768" width="11.5703125" style="346" hidden="1" customWidth="1"/>
    <col min="769" max="769" width="11.85546875" style="346" customWidth="1"/>
    <col min="770" max="770" width="10.42578125" style="346" customWidth="1"/>
    <col min="771" max="773" width="11.28515625" style="346" customWidth="1"/>
    <col min="774" max="1020" width="9.140625" style="346"/>
    <col min="1021" max="1021" width="37.42578125" style="346" customWidth="1"/>
    <col min="1022" max="1022" width="9.85546875" style="346" customWidth="1"/>
    <col min="1023" max="1023" width="11" style="346" customWidth="1"/>
    <col min="1024" max="1024" width="11.5703125" style="346" hidden="1" customWidth="1"/>
  </cols>
  <sheetData>
    <row r="1" spans="1:7" ht="15.75">
      <c r="A1" s="347"/>
      <c r="B1" s="348"/>
      <c r="C1" s="423"/>
      <c r="D1" s="423"/>
      <c r="E1" s="612"/>
      <c r="F1" s="612"/>
      <c r="G1" s="612"/>
    </row>
    <row r="2" spans="1:7" ht="24" customHeight="1">
      <c r="A2" s="347"/>
      <c r="B2" s="348"/>
      <c r="C2" s="613" t="s">
        <v>413</v>
      </c>
      <c r="D2" s="613"/>
      <c r="E2" s="613"/>
      <c r="F2" s="613"/>
      <c r="G2" s="613"/>
    </row>
    <row r="3" spans="1:7" ht="15" customHeight="1">
      <c r="A3" s="347"/>
      <c r="B3" s="348"/>
      <c r="C3" s="613"/>
      <c r="D3" s="613"/>
      <c r="E3" s="613"/>
      <c r="F3" s="613"/>
      <c r="G3" s="613"/>
    </row>
    <row r="4" spans="1:7" ht="54" customHeight="1">
      <c r="A4" s="347"/>
      <c r="B4" s="348"/>
      <c r="C4" s="613"/>
      <c r="D4" s="613"/>
      <c r="E4" s="613"/>
      <c r="F4" s="613"/>
      <c r="G4" s="613"/>
    </row>
    <row r="5" spans="1:7" ht="64.900000000000006" customHeight="1">
      <c r="A5" s="347"/>
      <c r="B5" s="349"/>
      <c r="C5" s="613"/>
      <c r="D5" s="613"/>
      <c r="E5" s="613"/>
      <c r="F5" s="613"/>
      <c r="G5" s="613"/>
    </row>
    <row r="6" spans="1:7" ht="90.6" customHeight="1">
      <c r="A6" s="614" t="s">
        <v>414</v>
      </c>
      <c r="B6" s="614"/>
      <c r="C6" s="614"/>
      <c r="D6" s="614"/>
      <c r="E6" s="614"/>
      <c r="F6" s="614"/>
      <c r="G6" s="614"/>
    </row>
    <row r="7" spans="1:7" ht="15.6" customHeight="1">
      <c r="A7" s="350"/>
      <c r="B7" s="351"/>
      <c r="C7" s="351"/>
      <c r="D7" s="351"/>
      <c r="E7" s="352"/>
      <c r="F7" s="424"/>
      <c r="G7" s="424" t="s">
        <v>397</v>
      </c>
    </row>
    <row r="8" spans="1:7" ht="54.75" customHeight="1">
      <c r="A8" s="355" t="s">
        <v>185</v>
      </c>
      <c r="B8" s="355" t="s">
        <v>188</v>
      </c>
      <c r="C8" s="355" t="s">
        <v>186</v>
      </c>
      <c r="D8" s="355" t="s">
        <v>187</v>
      </c>
      <c r="E8" s="356" t="s">
        <v>189</v>
      </c>
      <c r="F8" s="425" t="s">
        <v>415</v>
      </c>
      <c r="G8" s="425" t="s">
        <v>416</v>
      </c>
    </row>
    <row r="9" spans="1:7" ht="15.75" hidden="1" outlineLevel="1">
      <c r="A9" s="426"/>
      <c r="B9" s="427"/>
      <c r="C9" s="427"/>
      <c r="D9" s="427"/>
      <c r="E9" s="428"/>
      <c r="F9" s="429"/>
      <c r="G9" s="429"/>
    </row>
    <row r="10" spans="1:7" ht="15.75">
      <c r="A10" s="430" t="s">
        <v>400</v>
      </c>
      <c r="B10" s="431" t="s">
        <v>195</v>
      </c>
      <c r="C10" s="431" t="s">
        <v>195</v>
      </c>
      <c r="D10" s="431" t="s">
        <v>195</v>
      </c>
      <c r="E10" s="432" t="s">
        <v>195</v>
      </c>
      <c r="F10" s="433">
        <f>F11+F25+F32+F57+F64+F75+F81+F87+F96+F109+F114+F120</f>
        <v>2344.6999999999998</v>
      </c>
      <c r="G10" s="434">
        <f>G11+G25+G32+G57+G64+G75+G81+G87+G96+G109+G114+G120</f>
        <v>2362</v>
      </c>
    </row>
    <row r="11" spans="1:7" ht="93" customHeight="1">
      <c r="A11" s="435" t="s">
        <v>332</v>
      </c>
      <c r="B11" s="436" t="s">
        <v>333</v>
      </c>
      <c r="C11" s="436" t="s">
        <v>198</v>
      </c>
      <c r="D11" s="436" t="s">
        <v>198</v>
      </c>
      <c r="E11" s="437" t="s">
        <v>200</v>
      </c>
      <c r="F11" s="438">
        <f>F12</f>
        <v>324.89999999999998</v>
      </c>
      <c r="G11" s="438">
        <f>G12</f>
        <v>304.60000000000002</v>
      </c>
    </row>
    <row r="12" spans="1:7" s="381" customFormat="1" ht="66" customHeight="1">
      <c r="A12" s="379" t="s">
        <v>334</v>
      </c>
      <c r="B12" s="439" t="s">
        <v>335</v>
      </c>
      <c r="C12" s="439" t="s">
        <v>198</v>
      </c>
      <c r="D12" s="439" t="s">
        <v>198</v>
      </c>
      <c r="E12" s="440" t="s">
        <v>200</v>
      </c>
      <c r="F12" s="441">
        <f>F13+F18</f>
        <v>324.89999999999998</v>
      </c>
      <c r="G12" s="441">
        <f>G13+G18</f>
        <v>304.60000000000002</v>
      </c>
    </row>
    <row r="13" spans="1:7" ht="53.25" customHeight="1">
      <c r="A13" s="382" t="s">
        <v>336</v>
      </c>
      <c r="B13" s="442" t="s">
        <v>337</v>
      </c>
      <c r="C13" s="442" t="s">
        <v>198</v>
      </c>
      <c r="D13" s="442" t="s">
        <v>198</v>
      </c>
      <c r="E13" s="443" t="s">
        <v>200</v>
      </c>
      <c r="F13" s="444">
        <f>F14+F22</f>
        <v>324.89999999999998</v>
      </c>
      <c r="G13" s="444">
        <f>G14+G22</f>
        <v>304.60000000000002</v>
      </c>
    </row>
    <row r="14" spans="1:7" ht="76.900000000000006" customHeight="1">
      <c r="A14" s="382" t="s">
        <v>382</v>
      </c>
      <c r="B14" s="442" t="s">
        <v>339</v>
      </c>
      <c r="C14" s="442" t="s">
        <v>331</v>
      </c>
      <c r="D14" s="442" t="s">
        <v>198</v>
      </c>
      <c r="E14" s="443" t="s">
        <v>200</v>
      </c>
      <c r="F14" s="444">
        <f>F16+F17</f>
        <v>324.89999999999998</v>
      </c>
      <c r="G14" s="444">
        <f>G16+G17</f>
        <v>304.60000000000002</v>
      </c>
    </row>
    <row r="15" spans="1:7" ht="36" customHeight="1">
      <c r="A15" s="382" t="s">
        <v>340</v>
      </c>
      <c r="B15" s="442" t="s">
        <v>339</v>
      </c>
      <c r="C15" s="442" t="s">
        <v>331</v>
      </c>
      <c r="D15" s="442" t="s">
        <v>197</v>
      </c>
      <c r="E15" s="443" t="s">
        <v>341</v>
      </c>
      <c r="F15" s="444">
        <f>F16+F17</f>
        <v>324.89999999999998</v>
      </c>
      <c r="G15" s="444">
        <f>G16+G17</f>
        <v>304.60000000000002</v>
      </c>
    </row>
    <row r="16" spans="1:7" ht="31.5">
      <c r="A16" s="382" t="s">
        <v>342</v>
      </c>
      <c r="B16" s="442" t="s">
        <v>339</v>
      </c>
      <c r="C16" s="442" t="s">
        <v>331</v>
      </c>
      <c r="D16" s="442" t="s">
        <v>197</v>
      </c>
      <c r="E16" s="445">
        <v>111</v>
      </c>
      <c r="F16" s="444">
        <v>226.8</v>
      </c>
      <c r="G16" s="444">
        <v>212.6</v>
      </c>
    </row>
    <row r="17" spans="1:7" ht="78.75" customHeight="1">
      <c r="A17" s="382" t="s">
        <v>343</v>
      </c>
      <c r="B17" s="442" t="s">
        <v>339</v>
      </c>
      <c r="C17" s="442" t="s">
        <v>331</v>
      </c>
      <c r="D17" s="442" t="s">
        <v>197</v>
      </c>
      <c r="E17" s="445">
        <v>119</v>
      </c>
      <c r="F17" s="444">
        <v>98.1</v>
      </c>
      <c r="G17" s="444">
        <v>92</v>
      </c>
    </row>
    <row r="18" spans="1:7" ht="78.75" hidden="1">
      <c r="A18" s="382" t="s">
        <v>344</v>
      </c>
      <c r="B18" s="442" t="s">
        <v>345</v>
      </c>
      <c r="C18" s="442" t="s">
        <v>331</v>
      </c>
      <c r="D18" s="442" t="s">
        <v>198</v>
      </c>
      <c r="E18" s="443" t="s">
        <v>200</v>
      </c>
      <c r="F18" s="444">
        <f>F20</f>
        <v>0</v>
      </c>
      <c r="G18" s="444">
        <f>G19+G20+G21</f>
        <v>0</v>
      </c>
    </row>
    <row r="19" spans="1:7" ht="47.25" hidden="1">
      <c r="A19" s="382" t="s">
        <v>401</v>
      </c>
      <c r="B19" s="442" t="s">
        <v>345</v>
      </c>
      <c r="C19" s="442" t="s">
        <v>331</v>
      </c>
      <c r="D19" s="442" t="s">
        <v>197</v>
      </c>
      <c r="E19" s="445">
        <v>242</v>
      </c>
      <c r="F19" s="444"/>
      <c r="G19" s="444"/>
    </row>
    <row r="20" spans="1:7" ht="54" hidden="1" customHeight="1">
      <c r="A20" s="382" t="s">
        <v>269</v>
      </c>
      <c r="B20" s="442" t="s">
        <v>345</v>
      </c>
      <c r="C20" s="442" t="s">
        <v>331</v>
      </c>
      <c r="D20" s="442" t="s">
        <v>197</v>
      </c>
      <c r="E20" s="445">
        <v>244</v>
      </c>
      <c r="F20" s="444"/>
      <c r="G20" s="444"/>
    </row>
    <row r="21" spans="1:7" ht="35.25" hidden="1" customHeight="1">
      <c r="A21" s="382" t="s">
        <v>223</v>
      </c>
      <c r="B21" s="442" t="s">
        <v>345</v>
      </c>
      <c r="C21" s="442" t="s">
        <v>331</v>
      </c>
      <c r="D21" s="442" t="s">
        <v>197</v>
      </c>
      <c r="E21" s="445">
        <v>851</v>
      </c>
      <c r="F21" s="444">
        <v>3.2</v>
      </c>
      <c r="G21" s="444"/>
    </row>
    <row r="22" spans="1:7" ht="35.25" customHeight="1">
      <c r="A22" s="382" t="s">
        <v>344</v>
      </c>
      <c r="B22" s="442" t="s">
        <v>345</v>
      </c>
      <c r="C22" s="442" t="s">
        <v>331</v>
      </c>
      <c r="D22" s="442" t="s">
        <v>197</v>
      </c>
      <c r="E22" s="443" t="s">
        <v>200</v>
      </c>
      <c r="F22" s="444">
        <f>F23</f>
        <v>0</v>
      </c>
      <c r="G22" s="444">
        <f>G23</f>
        <v>0</v>
      </c>
    </row>
    <row r="23" spans="1:7" ht="35.25" customHeight="1">
      <c r="A23" s="382" t="s">
        <v>269</v>
      </c>
      <c r="B23" s="442" t="s">
        <v>345</v>
      </c>
      <c r="C23" s="442" t="s">
        <v>331</v>
      </c>
      <c r="D23" s="442" t="s">
        <v>197</v>
      </c>
      <c r="E23" s="445">
        <v>244</v>
      </c>
      <c r="F23" s="444">
        <v>0</v>
      </c>
      <c r="G23" s="444">
        <v>0</v>
      </c>
    </row>
    <row r="24" spans="1:7" ht="31.5">
      <c r="A24" s="379" t="s">
        <v>290</v>
      </c>
      <c r="B24" s="446" t="s">
        <v>199</v>
      </c>
      <c r="C24" s="439" t="s">
        <v>291</v>
      </c>
      <c r="D24" s="439" t="s">
        <v>198</v>
      </c>
      <c r="E24" s="440" t="s">
        <v>200</v>
      </c>
      <c r="F24" s="441">
        <f>F32</f>
        <v>110.5</v>
      </c>
      <c r="G24" s="441">
        <f>G32</f>
        <v>183.4</v>
      </c>
    </row>
    <row r="25" spans="1:7" ht="15.75">
      <c r="A25" s="379" t="s">
        <v>292</v>
      </c>
      <c r="B25" s="446" t="s">
        <v>199</v>
      </c>
      <c r="C25" s="439" t="s">
        <v>291</v>
      </c>
      <c r="D25" s="439" t="s">
        <v>202</v>
      </c>
      <c r="E25" s="440" t="s">
        <v>200</v>
      </c>
      <c r="F25" s="441">
        <f t="shared" ref="F25:G28" si="0">F26</f>
        <v>37.4</v>
      </c>
      <c r="G25" s="441">
        <f t="shared" si="0"/>
        <v>37.4</v>
      </c>
    </row>
    <row r="26" spans="1:7" ht="109.5" customHeight="1">
      <c r="A26" s="375" t="s">
        <v>293</v>
      </c>
      <c r="B26" s="439" t="s">
        <v>294</v>
      </c>
      <c r="C26" s="439" t="s">
        <v>198</v>
      </c>
      <c r="D26" s="439" t="s">
        <v>198</v>
      </c>
      <c r="E26" s="439" t="s">
        <v>200</v>
      </c>
      <c r="F26" s="447">
        <f t="shared" si="0"/>
        <v>37.4</v>
      </c>
      <c r="G26" s="447">
        <f t="shared" si="0"/>
        <v>37.4</v>
      </c>
    </row>
    <row r="27" spans="1:7" s="381" customFormat="1" ht="94.5" customHeight="1">
      <c r="A27" s="379" t="s">
        <v>402</v>
      </c>
      <c r="B27" s="446" t="s">
        <v>296</v>
      </c>
      <c r="C27" s="440" t="s">
        <v>291</v>
      </c>
      <c r="D27" s="440" t="s">
        <v>202</v>
      </c>
      <c r="E27" s="439" t="s">
        <v>200</v>
      </c>
      <c r="F27" s="447">
        <f t="shared" si="0"/>
        <v>37.4</v>
      </c>
      <c r="G27" s="441">
        <f t="shared" si="0"/>
        <v>37.4</v>
      </c>
    </row>
    <row r="28" spans="1:7" ht="103.5" customHeight="1">
      <c r="A28" s="382" t="s">
        <v>297</v>
      </c>
      <c r="B28" s="445" t="s">
        <v>298</v>
      </c>
      <c r="C28" s="443" t="s">
        <v>291</v>
      </c>
      <c r="D28" s="443" t="s">
        <v>202</v>
      </c>
      <c r="E28" s="442" t="s">
        <v>200</v>
      </c>
      <c r="F28" s="448">
        <f t="shared" si="0"/>
        <v>37.4</v>
      </c>
      <c r="G28" s="444">
        <f t="shared" si="0"/>
        <v>37.4</v>
      </c>
    </row>
    <row r="29" spans="1:7" ht="72" customHeight="1">
      <c r="A29" s="382" t="s">
        <v>299</v>
      </c>
      <c r="B29" s="445" t="s">
        <v>300</v>
      </c>
      <c r="C29" s="443" t="s">
        <v>291</v>
      </c>
      <c r="D29" s="443" t="s">
        <v>202</v>
      </c>
      <c r="E29" s="442" t="s">
        <v>200</v>
      </c>
      <c r="F29" s="448">
        <f>F30</f>
        <v>37.4</v>
      </c>
      <c r="G29" s="444">
        <v>37.4</v>
      </c>
    </row>
    <row r="30" spans="1:7" ht="52.5" customHeight="1">
      <c r="A30" s="382" t="s">
        <v>269</v>
      </c>
      <c r="B30" s="445" t="s">
        <v>300</v>
      </c>
      <c r="C30" s="443" t="s">
        <v>291</v>
      </c>
      <c r="D30" s="443" t="s">
        <v>202</v>
      </c>
      <c r="E30" s="442" t="s">
        <v>243</v>
      </c>
      <c r="F30" s="448">
        <f>F31</f>
        <v>37.4</v>
      </c>
      <c r="G30" s="444">
        <f>G31</f>
        <v>37.4</v>
      </c>
    </row>
    <row r="31" spans="1:7" ht="69" customHeight="1">
      <c r="A31" s="382" t="s">
        <v>403</v>
      </c>
      <c r="B31" s="445" t="s">
        <v>300</v>
      </c>
      <c r="C31" s="443" t="s">
        <v>291</v>
      </c>
      <c r="D31" s="443" t="s">
        <v>202</v>
      </c>
      <c r="E31" s="442" t="s">
        <v>404</v>
      </c>
      <c r="F31" s="448">
        <v>37.4</v>
      </c>
      <c r="G31" s="444">
        <v>37.4</v>
      </c>
    </row>
    <row r="32" spans="1:7" ht="24" customHeight="1">
      <c r="A32" s="379" t="s">
        <v>302</v>
      </c>
      <c r="B32" s="449" t="s">
        <v>199</v>
      </c>
      <c r="C32" s="439" t="s">
        <v>291</v>
      </c>
      <c r="D32" s="439" t="s">
        <v>258</v>
      </c>
      <c r="E32" s="449" t="s">
        <v>200</v>
      </c>
      <c r="F32" s="447">
        <f>F34+F38</f>
        <v>110.5</v>
      </c>
      <c r="G32" s="447">
        <f>G34+G38</f>
        <v>183.4</v>
      </c>
    </row>
    <row r="33" spans="1:11" ht="78.75" hidden="1">
      <c r="A33" s="389" t="s">
        <v>303</v>
      </c>
      <c r="B33" s="449" t="s">
        <v>199</v>
      </c>
      <c r="C33" s="439" t="s">
        <v>291</v>
      </c>
      <c r="D33" s="439" t="s">
        <v>258</v>
      </c>
      <c r="E33" s="449" t="s">
        <v>200</v>
      </c>
      <c r="F33" s="447"/>
      <c r="G33" s="447" t="e">
        <f>G34+#REF!+G38</f>
        <v>#REF!</v>
      </c>
      <c r="K33" s="392"/>
    </row>
    <row r="34" spans="1:11" s="395" customFormat="1" ht="78.75">
      <c r="A34" s="379" t="s">
        <v>405</v>
      </c>
      <c r="B34" s="449" t="s">
        <v>305</v>
      </c>
      <c r="C34" s="449" t="s">
        <v>291</v>
      </c>
      <c r="D34" s="449" t="s">
        <v>258</v>
      </c>
      <c r="E34" s="440" t="s">
        <v>200</v>
      </c>
      <c r="F34" s="441">
        <f t="shared" ref="F34:G36" si="1">F35</f>
        <v>58.8</v>
      </c>
      <c r="G34" s="441">
        <f t="shared" si="1"/>
        <v>62.4</v>
      </c>
    </row>
    <row r="35" spans="1:11" s="398" customFormat="1" ht="47.25">
      <c r="A35" s="382" t="s">
        <v>306</v>
      </c>
      <c r="B35" s="445" t="s">
        <v>307</v>
      </c>
      <c r="C35" s="443" t="s">
        <v>291</v>
      </c>
      <c r="D35" s="443" t="s">
        <v>258</v>
      </c>
      <c r="E35" s="443" t="s">
        <v>200</v>
      </c>
      <c r="F35" s="444">
        <f t="shared" si="1"/>
        <v>58.8</v>
      </c>
      <c r="G35" s="444">
        <f t="shared" si="1"/>
        <v>62.4</v>
      </c>
    </row>
    <row r="36" spans="1:11" s="398" customFormat="1" ht="36.75" customHeight="1">
      <c r="A36" s="382" t="s">
        <v>308</v>
      </c>
      <c r="B36" s="445" t="s">
        <v>406</v>
      </c>
      <c r="C36" s="443" t="s">
        <v>291</v>
      </c>
      <c r="D36" s="443" t="s">
        <v>258</v>
      </c>
      <c r="E36" s="443" t="s">
        <v>200</v>
      </c>
      <c r="F36" s="444">
        <f t="shared" si="1"/>
        <v>58.8</v>
      </c>
      <c r="G36" s="444">
        <f t="shared" si="1"/>
        <v>62.4</v>
      </c>
    </row>
    <row r="37" spans="1:11" s="398" customFormat="1" ht="67.5" customHeight="1">
      <c r="A37" s="382" t="s">
        <v>269</v>
      </c>
      <c r="B37" s="445" t="s">
        <v>309</v>
      </c>
      <c r="C37" s="443" t="s">
        <v>291</v>
      </c>
      <c r="D37" s="443" t="s">
        <v>258</v>
      </c>
      <c r="E37" s="445">
        <v>244</v>
      </c>
      <c r="F37" s="444">
        <v>58.8</v>
      </c>
      <c r="G37" s="444">
        <v>62.4</v>
      </c>
    </row>
    <row r="38" spans="1:11" s="381" customFormat="1" ht="30" customHeight="1">
      <c r="A38" s="379" t="s">
        <v>316</v>
      </c>
      <c r="B38" s="446" t="s">
        <v>407</v>
      </c>
      <c r="C38" s="440" t="s">
        <v>291</v>
      </c>
      <c r="D38" s="440" t="s">
        <v>258</v>
      </c>
      <c r="E38" s="440" t="s">
        <v>200</v>
      </c>
      <c r="F38" s="441">
        <f>F39</f>
        <v>51.7</v>
      </c>
      <c r="G38" s="441">
        <f>G39</f>
        <v>121</v>
      </c>
    </row>
    <row r="39" spans="1:11" ht="102" customHeight="1">
      <c r="A39" s="382" t="s">
        <v>318</v>
      </c>
      <c r="B39" s="445" t="s">
        <v>319</v>
      </c>
      <c r="C39" s="443" t="s">
        <v>291</v>
      </c>
      <c r="D39" s="443" t="s">
        <v>258</v>
      </c>
      <c r="E39" s="443" t="s">
        <v>200</v>
      </c>
      <c r="F39" s="444">
        <f>F40+F42</f>
        <v>51.7</v>
      </c>
      <c r="G39" s="444">
        <f>G40+G42+G46</f>
        <v>121</v>
      </c>
    </row>
    <row r="40" spans="1:11" ht="48.6" customHeight="1">
      <c r="A40" s="382" t="s">
        <v>322</v>
      </c>
      <c r="B40" s="445" t="s">
        <v>323</v>
      </c>
      <c r="C40" s="443" t="s">
        <v>291</v>
      </c>
      <c r="D40" s="443" t="s">
        <v>258</v>
      </c>
      <c r="E40" s="443" t="s">
        <v>200</v>
      </c>
      <c r="F40" s="444">
        <f>F41</f>
        <v>37</v>
      </c>
      <c r="G40" s="444">
        <f>G41</f>
        <v>40</v>
      </c>
    </row>
    <row r="41" spans="1:11" ht="66.599999999999994" customHeight="1">
      <c r="A41" s="382" t="s">
        <v>269</v>
      </c>
      <c r="B41" s="445" t="s">
        <v>323</v>
      </c>
      <c r="C41" s="443" t="s">
        <v>291</v>
      </c>
      <c r="D41" s="443" t="s">
        <v>258</v>
      </c>
      <c r="E41" s="445">
        <v>244</v>
      </c>
      <c r="F41" s="444">
        <v>37</v>
      </c>
      <c r="G41" s="444">
        <v>40</v>
      </c>
    </row>
    <row r="42" spans="1:11" ht="51" customHeight="1">
      <c r="A42" s="382" t="s">
        <v>379</v>
      </c>
      <c r="B42" s="445" t="s">
        <v>325</v>
      </c>
      <c r="C42" s="443" t="s">
        <v>291</v>
      </c>
      <c r="D42" s="443" t="s">
        <v>258</v>
      </c>
      <c r="E42" s="443" t="s">
        <v>200</v>
      </c>
      <c r="F42" s="444">
        <f>F43</f>
        <v>14.7</v>
      </c>
      <c r="G42" s="444">
        <f>G43</f>
        <v>41</v>
      </c>
    </row>
    <row r="43" spans="1:11" ht="66" customHeight="1">
      <c r="A43" s="382" t="s">
        <v>269</v>
      </c>
      <c r="B43" s="445" t="s">
        <v>325</v>
      </c>
      <c r="C43" s="443" t="s">
        <v>291</v>
      </c>
      <c r="D43" s="443" t="s">
        <v>258</v>
      </c>
      <c r="E43" s="445">
        <v>244</v>
      </c>
      <c r="F43" s="444">
        <v>14.7</v>
      </c>
      <c r="G43" s="444">
        <v>41</v>
      </c>
    </row>
    <row r="44" spans="1:11" ht="28.9" customHeight="1">
      <c r="A44" s="382" t="s">
        <v>380</v>
      </c>
      <c r="B44" s="445" t="s">
        <v>327</v>
      </c>
      <c r="C44" s="443" t="s">
        <v>291</v>
      </c>
      <c r="D44" s="443" t="s">
        <v>258</v>
      </c>
      <c r="E44" s="443" t="s">
        <v>200</v>
      </c>
      <c r="F44" s="444">
        <f>F45</f>
        <v>0</v>
      </c>
      <c r="G44" s="444">
        <f>G45</f>
        <v>0</v>
      </c>
    </row>
    <row r="45" spans="1:11" ht="31.15" customHeight="1">
      <c r="A45" s="382" t="s">
        <v>269</v>
      </c>
      <c r="B45" s="445" t="s">
        <v>327</v>
      </c>
      <c r="C45" s="443" t="s">
        <v>291</v>
      </c>
      <c r="D45" s="443" t="s">
        <v>258</v>
      </c>
      <c r="E45" s="445">
        <v>244</v>
      </c>
      <c r="F45" s="444">
        <v>0</v>
      </c>
      <c r="G45" s="444">
        <v>0</v>
      </c>
    </row>
    <row r="46" spans="1:11" ht="31.15" customHeight="1">
      <c r="A46" s="382" t="s">
        <v>417</v>
      </c>
      <c r="B46" s="445" t="s">
        <v>329</v>
      </c>
      <c r="C46" s="443" t="s">
        <v>291</v>
      </c>
      <c r="D46" s="443" t="s">
        <v>258</v>
      </c>
      <c r="E46" s="443" t="s">
        <v>200</v>
      </c>
      <c r="F46" s="444">
        <f>F47</f>
        <v>0</v>
      </c>
      <c r="G46" s="444">
        <f>G47</f>
        <v>40</v>
      </c>
    </row>
    <row r="47" spans="1:11" ht="31.15" customHeight="1">
      <c r="A47" s="382" t="s">
        <v>269</v>
      </c>
      <c r="B47" s="445" t="s">
        <v>329</v>
      </c>
      <c r="C47" s="443" t="s">
        <v>291</v>
      </c>
      <c r="D47" s="443" t="s">
        <v>258</v>
      </c>
      <c r="E47" s="445">
        <v>244</v>
      </c>
      <c r="F47" s="444">
        <v>0</v>
      </c>
      <c r="G47" s="444">
        <v>40</v>
      </c>
    </row>
    <row r="48" spans="1:11" ht="38.450000000000003" hidden="1" customHeight="1">
      <c r="A48" s="375" t="s">
        <v>271</v>
      </c>
      <c r="B48" s="449" t="s">
        <v>199</v>
      </c>
      <c r="C48" s="449" t="s">
        <v>214</v>
      </c>
      <c r="D48" s="449" t="s">
        <v>267</v>
      </c>
      <c r="E48" s="449" t="s">
        <v>200</v>
      </c>
      <c r="F48" s="447">
        <f>F49</f>
        <v>0</v>
      </c>
      <c r="G48" s="447">
        <f>G49</f>
        <v>0</v>
      </c>
    </row>
    <row r="49" spans="1:7" ht="84" hidden="1" customHeight="1">
      <c r="A49" s="375" t="s">
        <v>418</v>
      </c>
      <c r="B49" s="449" t="s">
        <v>273</v>
      </c>
      <c r="C49" s="449" t="s">
        <v>214</v>
      </c>
      <c r="D49" s="449" t="s">
        <v>267</v>
      </c>
      <c r="E49" s="449" t="s">
        <v>200</v>
      </c>
      <c r="F49" s="447">
        <f>F50+F54</f>
        <v>0</v>
      </c>
      <c r="G49" s="447">
        <f>G50+G54</f>
        <v>0</v>
      </c>
    </row>
    <row r="50" spans="1:7" s="381" customFormat="1" ht="59.45" hidden="1" customHeight="1">
      <c r="A50" s="379" t="s">
        <v>411</v>
      </c>
      <c r="B50" s="446" t="s">
        <v>275</v>
      </c>
      <c r="C50" s="449" t="s">
        <v>214</v>
      </c>
      <c r="D50" s="449" t="s">
        <v>267</v>
      </c>
      <c r="E50" s="440" t="s">
        <v>200</v>
      </c>
      <c r="F50" s="441">
        <f t="shared" ref="F50:G52" si="2">F51</f>
        <v>0</v>
      </c>
      <c r="G50" s="441">
        <f t="shared" si="2"/>
        <v>0</v>
      </c>
    </row>
    <row r="51" spans="1:7" ht="36" hidden="1" customHeight="1">
      <c r="A51" s="382" t="s">
        <v>276</v>
      </c>
      <c r="B51" s="445" t="s">
        <v>277</v>
      </c>
      <c r="C51" s="443" t="s">
        <v>214</v>
      </c>
      <c r="D51" s="443" t="s">
        <v>267</v>
      </c>
      <c r="E51" s="443" t="s">
        <v>200</v>
      </c>
      <c r="F51" s="444">
        <f t="shared" si="2"/>
        <v>0</v>
      </c>
      <c r="G51" s="444">
        <f t="shared" si="2"/>
        <v>0</v>
      </c>
    </row>
    <row r="52" spans="1:7" ht="37.15" hidden="1" customHeight="1">
      <c r="A52" s="382" t="s">
        <v>278</v>
      </c>
      <c r="B52" s="445" t="s">
        <v>279</v>
      </c>
      <c r="C52" s="443" t="s">
        <v>214</v>
      </c>
      <c r="D52" s="443" t="s">
        <v>267</v>
      </c>
      <c r="E52" s="443" t="s">
        <v>200</v>
      </c>
      <c r="F52" s="444">
        <f t="shared" si="2"/>
        <v>0</v>
      </c>
      <c r="G52" s="444">
        <f t="shared" si="2"/>
        <v>0</v>
      </c>
    </row>
    <row r="53" spans="1:7" ht="49.15" hidden="1" customHeight="1">
      <c r="A53" s="382" t="s">
        <v>269</v>
      </c>
      <c r="B53" s="445" t="s">
        <v>279</v>
      </c>
      <c r="C53" s="443" t="s">
        <v>214</v>
      </c>
      <c r="D53" s="443" t="s">
        <v>267</v>
      </c>
      <c r="E53" s="445">
        <v>244</v>
      </c>
      <c r="F53" s="444">
        <v>0</v>
      </c>
      <c r="G53" s="444">
        <v>0</v>
      </c>
    </row>
    <row r="54" spans="1:7" ht="49.15" hidden="1" customHeight="1">
      <c r="A54" s="382" t="s">
        <v>419</v>
      </c>
      <c r="B54" s="445" t="s">
        <v>281</v>
      </c>
      <c r="C54" s="443" t="s">
        <v>214</v>
      </c>
      <c r="D54" s="443" t="s">
        <v>267</v>
      </c>
      <c r="E54" s="443" t="s">
        <v>200</v>
      </c>
      <c r="F54" s="444">
        <f>F55</f>
        <v>0</v>
      </c>
      <c r="G54" s="444">
        <f>G55</f>
        <v>0</v>
      </c>
    </row>
    <row r="55" spans="1:7" ht="90" hidden="1" customHeight="1">
      <c r="A55" s="382" t="s">
        <v>269</v>
      </c>
      <c r="B55" s="445" t="s">
        <v>281</v>
      </c>
      <c r="C55" s="443" t="s">
        <v>214</v>
      </c>
      <c r="D55" s="443" t="s">
        <v>267</v>
      </c>
      <c r="E55" s="445">
        <v>244</v>
      </c>
      <c r="F55" s="444">
        <v>0</v>
      </c>
      <c r="G55" s="444">
        <v>0</v>
      </c>
    </row>
    <row r="56" spans="1:7" ht="31.5">
      <c r="A56" s="375" t="s">
        <v>196</v>
      </c>
      <c r="B56" s="377" t="s">
        <v>199</v>
      </c>
      <c r="C56" s="377" t="s">
        <v>197</v>
      </c>
      <c r="D56" s="377" t="s">
        <v>198</v>
      </c>
      <c r="E56" s="377" t="s">
        <v>200</v>
      </c>
      <c r="F56" s="447">
        <f>F57+F64</f>
        <v>1145.9000000000001</v>
      </c>
      <c r="G56" s="447">
        <f>G57+G64</f>
        <v>1144.7</v>
      </c>
    </row>
    <row r="57" spans="1:7" ht="47.25">
      <c r="A57" s="379" t="s">
        <v>201</v>
      </c>
      <c r="B57" s="377" t="s">
        <v>199</v>
      </c>
      <c r="C57" s="377" t="s">
        <v>197</v>
      </c>
      <c r="D57" s="377" t="s">
        <v>202</v>
      </c>
      <c r="E57" s="377" t="s">
        <v>200</v>
      </c>
      <c r="F57" s="416">
        <f t="shared" ref="F57:G59" si="3">F58</f>
        <v>504.3</v>
      </c>
      <c r="G57" s="416">
        <f t="shared" si="3"/>
        <v>504.3</v>
      </c>
    </row>
    <row r="58" spans="1:7" ht="47.25">
      <c r="A58" s="382" t="s">
        <v>203</v>
      </c>
      <c r="B58" s="409" t="s">
        <v>204</v>
      </c>
      <c r="C58" s="404" t="s">
        <v>197</v>
      </c>
      <c r="D58" s="404" t="s">
        <v>202</v>
      </c>
      <c r="E58" s="404" t="s">
        <v>200</v>
      </c>
      <c r="F58" s="417">
        <f t="shared" si="3"/>
        <v>504.3</v>
      </c>
      <c r="G58" s="417">
        <f t="shared" si="3"/>
        <v>504.3</v>
      </c>
    </row>
    <row r="59" spans="1:7" ht="31.5">
      <c r="A59" s="382" t="s">
        <v>205</v>
      </c>
      <c r="B59" s="409" t="s">
        <v>206</v>
      </c>
      <c r="C59" s="404" t="s">
        <v>197</v>
      </c>
      <c r="D59" s="404" t="s">
        <v>202</v>
      </c>
      <c r="E59" s="404" t="s">
        <v>200</v>
      </c>
      <c r="F59" s="417">
        <f t="shared" si="3"/>
        <v>504.3</v>
      </c>
      <c r="G59" s="417">
        <f t="shared" si="3"/>
        <v>504.3</v>
      </c>
    </row>
    <row r="60" spans="1:7" ht="47.25">
      <c r="A60" s="450" t="s">
        <v>207</v>
      </c>
      <c r="B60" s="409" t="s">
        <v>208</v>
      </c>
      <c r="C60" s="404" t="s">
        <v>197</v>
      </c>
      <c r="D60" s="404" t="s">
        <v>202</v>
      </c>
      <c r="E60" s="404" t="s">
        <v>200</v>
      </c>
      <c r="F60" s="417">
        <f>F62+F63</f>
        <v>504.3</v>
      </c>
      <c r="G60" s="417">
        <f>G62+G63</f>
        <v>504.3</v>
      </c>
    </row>
    <row r="61" spans="1:7" ht="47.25">
      <c r="A61" s="450" t="s">
        <v>209</v>
      </c>
      <c r="B61" s="451" t="s">
        <v>208</v>
      </c>
      <c r="C61" s="383" t="s">
        <v>197</v>
      </c>
      <c r="D61" s="383" t="s">
        <v>202</v>
      </c>
      <c r="E61" s="404" t="s">
        <v>210</v>
      </c>
      <c r="F61" s="417">
        <f>F62+F63</f>
        <v>504.3</v>
      </c>
      <c r="G61" s="417">
        <f>G62+G63</f>
        <v>504.3</v>
      </c>
    </row>
    <row r="62" spans="1:7" ht="47.25">
      <c r="A62" s="450" t="s">
        <v>211</v>
      </c>
      <c r="B62" s="409" t="s">
        <v>208</v>
      </c>
      <c r="C62" s="404" t="s">
        <v>197</v>
      </c>
      <c r="D62" s="404" t="s">
        <v>202</v>
      </c>
      <c r="E62" s="387">
        <v>121</v>
      </c>
      <c r="F62" s="417">
        <v>387.3</v>
      </c>
      <c r="G62" s="417">
        <v>387.3</v>
      </c>
    </row>
    <row r="63" spans="1:7" ht="94.5">
      <c r="A63" s="450" t="s">
        <v>212</v>
      </c>
      <c r="B63" s="409" t="s">
        <v>208</v>
      </c>
      <c r="C63" s="404" t="s">
        <v>197</v>
      </c>
      <c r="D63" s="404" t="s">
        <v>202</v>
      </c>
      <c r="E63" s="387">
        <v>129</v>
      </c>
      <c r="F63" s="417">
        <v>117</v>
      </c>
      <c r="G63" s="417">
        <v>117</v>
      </c>
    </row>
    <row r="64" spans="1:7" ht="94.5">
      <c r="A64" s="379" t="s">
        <v>213</v>
      </c>
      <c r="B64" s="412" t="s">
        <v>199</v>
      </c>
      <c r="C64" s="377" t="s">
        <v>197</v>
      </c>
      <c r="D64" s="377" t="s">
        <v>214</v>
      </c>
      <c r="E64" s="377" t="s">
        <v>200</v>
      </c>
      <c r="F64" s="416">
        <f>F65</f>
        <v>641.6</v>
      </c>
      <c r="G64" s="416">
        <f>G65</f>
        <v>640.4</v>
      </c>
    </row>
    <row r="65" spans="1:7" ht="31.5">
      <c r="A65" s="382" t="s">
        <v>215</v>
      </c>
      <c r="B65" s="409" t="s">
        <v>204</v>
      </c>
      <c r="C65" s="404" t="s">
        <v>197</v>
      </c>
      <c r="D65" s="404" t="s">
        <v>214</v>
      </c>
      <c r="E65" s="404" t="s">
        <v>200</v>
      </c>
      <c r="F65" s="417">
        <f>F66</f>
        <v>641.6</v>
      </c>
      <c r="G65" s="417">
        <f>G66</f>
        <v>640.4</v>
      </c>
    </row>
    <row r="66" spans="1:7" ht="15.75">
      <c r="A66" s="382" t="s">
        <v>216</v>
      </c>
      <c r="B66" s="409" t="s">
        <v>217</v>
      </c>
      <c r="C66" s="404" t="s">
        <v>197</v>
      </c>
      <c r="D66" s="404" t="s">
        <v>214</v>
      </c>
      <c r="E66" s="404" t="s">
        <v>200</v>
      </c>
      <c r="F66" s="417">
        <f>F67+F71</f>
        <v>641.6</v>
      </c>
      <c r="G66" s="417">
        <f>G67+G71</f>
        <v>640.4</v>
      </c>
    </row>
    <row r="67" spans="1:7" ht="47.25">
      <c r="A67" s="382" t="s">
        <v>218</v>
      </c>
      <c r="B67" s="409" t="s">
        <v>219</v>
      </c>
      <c r="C67" s="404" t="s">
        <v>197</v>
      </c>
      <c r="D67" s="404" t="s">
        <v>214</v>
      </c>
      <c r="E67" s="404" t="s">
        <v>200</v>
      </c>
      <c r="F67" s="417">
        <f>F68</f>
        <v>373.8</v>
      </c>
      <c r="G67" s="417">
        <f>G68</f>
        <v>373.8</v>
      </c>
    </row>
    <row r="68" spans="1:7" ht="47.25">
      <c r="A68" s="382" t="s">
        <v>209</v>
      </c>
      <c r="B68" s="409" t="s">
        <v>219</v>
      </c>
      <c r="C68" s="404" t="s">
        <v>197</v>
      </c>
      <c r="D68" s="404" t="s">
        <v>214</v>
      </c>
      <c r="E68" s="404" t="s">
        <v>210</v>
      </c>
      <c r="F68" s="417">
        <f>F69+F70</f>
        <v>373.8</v>
      </c>
      <c r="G68" s="417">
        <f>G69+G70</f>
        <v>373.8</v>
      </c>
    </row>
    <row r="69" spans="1:7" ht="47.25">
      <c r="A69" s="410" t="s">
        <v>211</v>
      </c>
      <c r="B69" s="409" t="s">
        <v>219</v>
      </c>
      <c r="C69" s="404" t="s">
        <v>197</v>
      </c>
      <c r="D69" s="404" t="s">
        <v>214</v>
      </c>
      <c r="E69" s="384">
        <v>121</v>
      </c>
      <c r="F69" s="417">
        <v>287.10000000000002</v>
      </c>
      <c r="G69" s="417">
        <v>287.10000000000002</v>
      </c>
    </row>
    <row r="70" spans="1:7" ht="94.5">
      <c r="A70" s="410" t="s">
        <v>212</v>
      </c>
      <c r="B70" s="409" t="s">
        <v>220</v>
      </c>
      <c r="C70" s="404" t="s">
        <v>197</v>
      </c>
      <c r="D70" s="404" t="s">
        <v>214</v>
      </c>
      <c r="E70" s="384">
        <v>129</v>
      </c>
      <c r="F70" s="417">
        <v>86.7</v>
      </c>
      <c r="G70" s="417">
        <v>86.7</v>
      </c>
    </row>
    <row r="71" spans="1:7" ht="31.5">
      <c r="A71" s="452" t="s">
        <v>221</v>
      </c>
      <c r="B71" s="409" t="s">
        <v>220</v>
      </c>
      <c r="C71" s="404" t="s">
        <v>197</v>
      </c>
      <c r="D71" s="404" t="s">
        <v>214</v>
      </c>
      <c r="E71" s="384" t="s">
        <v>200</v>
      </c>
      <c r="F71" s="417">
        <f>F72+F73+F74</f>
        <v>267.8</v>
      </c>
      <c r="G71" s="417">
        <f>G72+G73+G74</f>
        <v>266.59999999999997</v>
      </c>
    </row>
    <row r="72" spans="1:7" ht="47.25">
      <c r="A72" s="382" t="s">
        <v>222</v>
      </c>
      <c r="B72" s="409" t="s">
        <v>220</v>
      </c>
      <c r="C72" s="404" t="s">
        <v>197</v>
      </c>
      <c r="D72" s="404" t="s">
        <v>214</v>
      </c>
      <c r="E72" s="384">
        <v>244</v>
      </c>
      <c r="F72" s="417">
        <v>265.60000000000002</v>
      </c>
      <c r="G72" s="417">
        <v>264.39999999999998</v>
      </c>
    </row>
    <row r="73" spans="1:7" ht="31.5">
      <c r="A73" s="453" t="s">
        <v>223</v>
      </c>
      <c r="B73" s="409" t="s">
        <v>220</v>
      </c>
      <c r="C73" s="404" t="s">
        <v>197</v>
      </c>
      <c r="D73" s="404" t="s">
        <v>214</v>
      </c>
      <c r="E73" s="384">
        <v>851</v>
      </c>
      <c r="F73" s="417">
        <v>1.7</v>
      </c>
      <c r="G73" s="417">
        <v>1.7</v>
      </c>
    </row>
    <row r="74" spans="1:7" ht="31.5">
      <c r="A74" s="453" t="s">
        <v>224</v>
      </c>
      <c r="B74" s="409" t="s">
        <v>220</v>
      </c>
      <c r="C74" s="404" t="s">
        <v>197</v>
      </c>
      <c r="D74" s="404" t="s">
        <v>214</v>
      </c>
      <c r="E74" s="384">
        <v>852</v>
      </c>
      <c r="F74" s="417">
        <v>0.5</v>
      </c>
      <c r="G74" s="417">
        <v>0.5</v>
      </c>
    </row>
    <row r="75" spans="1:7" ht="15.75">
      <c r="A75" s="121" t="s">
        <v>244</v>
      </c>
      <c r="B75" s="152"/>
      <c r="C75" s="122" t="s">
        <v>197</v>
      </c>
      <c r="D75" s="122" t="s">
        <v>245</v>
      </c>
      <c r="E75" s="129"/>
      <c r="F75" s="416">
        <f t="shared" ref="F75:G79" si="4">F76</f>
        <v>23.4</v>
      </c>
      <c r="G75" s="416">
        <f t="shared" si="4"/>
        <v>23.6</v>
      </c>
    </row>
    <row r="76" spans="1:7" ht="15.75">
      <c r="A76" s="151" t="s">
        <v>246</v>
      </c>
      <c r="B76" s="153">
        <v>9900000000</v>
      </c>
      <c r="C76" s="129" t="s">
        <v>197</v>
      </c>
      <c r="D76" s="129" t="s">
        <v>245</v>
      </c>
      <c r="E76" s="122"/>
      <c r="F76" s="417">
        <f t="shared" si="4"/>
        <v>23.4</v>
      </c>
      <c r="G76" s="417">
        <f t="shared" si="4"/>
        <v>23.6</v>
      </c>
    </row>
    <row r="77" spans="1:7" ht="47.25">
      <c r="A77" s="151" t="s">
        <v>247</v>
      </c>
      <c r="B77" s="152" t="s">
        <v>248</v>
      </c>
      <c r="C77" s="129" t="s">
        <v>197</v>
      </c>
      <c r="D77" s="129" t="s">
        <v>245</v>
      </c>
      <c r="E77" s="129"/>
      <c r="F77" s="417">
        <f t="shared" si="4"/>
        <v>23.4</v>
      </c>
      <c r="G77" s="417">
        <f t="shared" si="4"/>
        <v>23.6</v>
      </c>
    </row>
    <row r="78" spans="1:7" ht="47.25">
      <c r="A78" s="151" t="s">
        <v>249</v>
      </c>
      <c r="B78" s="152" t="s">
        <v>250</v>
      </c>
      <c r="C78" s="129" t="s">
        <v>197</v>
      </c>
      <c r="D78" s="129" t="s">
        <v>245</v>
      </c>
      <c r="E78" s="129"/>
      <c r="F78" s="417">
        <f t="shared" si="4"/>
        <v>23.4</v>
      </c>
      <c r="G78" s="417">
        <f t="shared" si="4"/>
        <v>23.6</v>
      </c>
    </row>
    <row r="79" spans="1:7" ht="15.75">
      <c r="A79" s="151" t="s">
        <v>251</v>
      </c>
      <c r="B79" s="152" t="s">
        <v>250</v>
      </c>
      <c r="C79" s="129" t="s">
        <v>197</v>
      </c>
      <c r="D79" s="129" t="s">
        <v>245</v>
      </c>
      <c r="E79" s="129" t="s">
        <v>252</v>
      </c>
      <c r="F79" s="417">
        <f t="shared" si="4"/>
        <v>23.4</v>
      </c>
      <c r="G79" s="417">
        <f t="shared" si="4"/>
        <v>23.6</v>
      </c>
    </row>
    <row r="80" spans="1:7" ht="15.75">
      <c r="A80" s="151" t="s">
        <v>253</v>
      </c>
      <c r="B80" s="152" t="s">
        <v>250</v>
      </c>
      <c r="C80" s="129" t="s">
        <v>197</v>
      </c>
      <c r="D80" s="129" t="s">
        <v>245</v>
      </c>
      <c r="E80" s="129" t="s">
        <v>254</v>
      </c>
      <c r="F80" s="417">
        <v>23.4</v>
      </c>
      <c r="G80" s="417">
        <v>23.6</v>
      </c>
    </row>
    <row r="81" spans="1:7" ht="31.5">
      <c r="A81" s="126" t="s">
        <v>231</v>
      </c>
      <c r="B81" s="199" t="s">
        <v>199</v>
      </c>
      <c r="C81" s="254" t="s">
        <v>197</v>
      </c>
      <c r="D81" s="254" t="s">
        <v>232</v>
      </c>
      <c r="E81" s="254" t="s">
        <v>200</v>
      </c>
      <c r="F81" s="416">
        <f t="shared" ref="F81:G85" si="5">F82</f>
        <v>196.4</v>
      </c>
      <c r="G81" s="416">
        <f t="shared" si="5"/>
        <v>111.1</v>
      </c>
    </row>
    <row r="82" spans="1:7" ht="110.25">
      <c r="A82" s="148" t="s">
        <v>233</v>
      </c>
      <c r="B82" s="199" t="s">
        <v>234</v>
      </c>
      <c r="C82" s="254" t="s">
        <v>197</v>
      </c>
      <c r="D82" s="254" t="s">
        <v>232</v>
      </c>
      <c r="E82" s="254" t="s">
        <v>235</v>
      </c>
      <c r="F82" s="416">
        <f t="shared" si="5"/>
        <v>196.4</v>
      </c>
      <c r="G82" s="416">
        <f t="shared" si="5"/>
        <v>111.1</v>
      </c>
    </row>
    <row r="83" spans="1:7" ht="173.25">
      <c r="A83" s="141" t="s">
        <v>236</v>
      </c>
      <c r="B83" s="201" t="s">
        <v>237</v>
      </c>
      <c r="C83" s="263" t="s">
        <v>197</v>
      </c>
      <c r="D83" s="263" t="s">
        <v>232</v>
      </c>
      <c r="E83" s="263" t="s">
        <v>235</v>
      </c>
      <c r="F83" s="417">
        <f t="shared" si="5"/>
        <v>196.4</v>
      </c>
      <c r="G83" s="417">
        <f t="shared" si="5"/>
        <v>111.1</v>
      </c>
    </row>
    <row r="84" spans="1:7" ht="47.25">
      <c r="A84" s="128" t="s">
        <v>238</v>
      </c>
      <c r="B84" s="201" t="s">
        <v>239</v>
      </c>
      <c r="C84" s="263" t="s">
        <v>197</v>
      </c>
      <c r="D84" s="263" t="s">
        <v>232</v>
      </c>
      <c r="E84" s="263" t="s">
        <v>200</v>
      </c>
      <c r="F84" s="417">
        <f t="shared" si="5"/>
        <v>196.4</v>
      </c>
      <c r="G84" s="417">
        <f t="shared" si="5"/>
        <v>111.1</v>
      </c>
    </row>
    <row r="85" spans="1:7" ht="47.25">
      <c r="A85" s="128" t="s">
        <v>240</v>
      </c>
      <c r="B85" s="201" t="s">
        <v>241</v>
      </c>
      <c r="C85" s="263" t="s">
        <v>197</v>
      </c>
      <c r="D85" s="263" t="s">
        <v>232</v>
      </c>
      <c r="E85" s="263" t="s">
        <v>200</v>
      </c>
      <c r="F85" s="417">
        <f t="shared" si="5"/>
        <v>196.4</v>
      </c>
      <c r="G85" s="417">
        <f t="shared" si="5"/>
        <v>111.1</v>
      </c>
    </row>
    <row r="86" spans="1:7" ht="63">
      <c r="A86" s="128" t="s">
        <v>242</v>
      </c>
      <c r="B86" s="201" t="s">
        <v>241</v>
      </c>
      <c r="C86" s="263" t="s">
        <v>197</v>
      </c>
      <c r="D86" s="263" t="s">
        <v>232</v>
      </c>
      <c r="E86" s="263" t="s">
        <v>243</v>
      </c>
      <c r="F86" s="417">
        <v>196.4</v>
      </c>
      <c r="G86" s="417">
        <v>111.1</v>
      </c>
    </row>
    <row r="87" spans="1:7" ht="15.75">
      <c r="A87" s="407" t="s">
        <v>255</v>
      </c>
      <c r="B87" s="30" t="s">
        <v>256</v>
      </c>
      <c r="C87" s="377" t="s">
        <v>202</v>
      </c>
      <c r="D87" s="377" t="s">
        <v>198</v>
      </c>
      <c r="E87" s="418" t="s">
        <v>200</v>
      </c>
      <c r="F87" s="441">
        <f t="shared" ref="F87:G90" si="6">F88</f>
        <v>99.300000000000011</v>
      </c>
      <c r="G87" s="441">
        <f t="shared" si="6"/>
        <v>103.10000000000001</v>
      </c>
    </row>
    <row r="88" spans="1:7" ht="31.5">
      <c r="A88" s="408" t="s">
        <v>257</v>
      </c>
      <c r="B88" s="27" t="s">
        <v>199</v>
      </c>
      <c r="C88" s="404" t="s">
        <v>202</v>
      </c>
      <c r="D88" s="404" t="s">
        <v>258</v>
      </c>
      <c r="E88" s="413" t="s">
        <v>200</v>
      </c>
      <c r="F88" s="444">
        <f t="shared" si="6"/>
        <v>99.300000000000011</v>
      </c>
      <c r="G88" s="444">
        <f t="shared" si="6"/>
        <v>103.10000000000001</v>
      </c>
    </row>
    <row r="89" spans="1:7" ht="15.75">
      <c r="A89" s="408" t="s">
        <v>259</v>
      </c>
      <c r="B89" s="27" t="s">
        <v>260</v>
      </c>
      <c r="C89" s="404" t="s">
        <v>202</v>
      </c>
      <c r="D89" s="404" t="s">
        <v>258</v>
      </c>
      <c r="E89" s="413" t="s">
        <v>200</v>
      </c>
      <c r="F89" s="444">
        <f t="shared" si="6"/>
        <v>99.300000000000011</v>
      </c>
      <c r="G89" s="444">
        <f t="shared" si="6"/>
        <v>103.10000000000001</v>
      </c>
    </row>
    <row r="90" spans="1:7" ht="31.5">
      <c r="A90" s="408" t="s">
        <v>261</v>
      </c>
      <c r="B90" s="27" t="s">
        <v>262</v>
      </c>
      <c r="C90" s="404" t="s">
        <v>202</v>
      </c>
      <c r="D90" s="404" t="s">
        <v>258</v>
      </c>
      <c r="E90" s="413" t="s">
        <v>200</v>
      </c>
      <c r="F90" s="444">
        <f t="shared" si="6"/>
        <v>99.300000000000011</v>
      </c>
      <c r="G90" s="444">
        <f t="shared" si="6"/>
        <v>103.10000000000001</v>
      </c>
    </row>
    <row r="91" spans="1:7" ht="63">
      <c r="A91" s="408" t="s">
        <v>263</v>
      </c>
      <c r="B91" s="27" t="s">
        <v>264</v>
      </c>
      <c r="C91" s="404" t="s">
        <v>202</v>
      </c>
      <c r="D91" s="404" t="s">
        <v>258</v>
      </c>
      <c r="E91" s="413" t="s">
        <v>200</v>
      </c>
      <c r="F91" s="444">
        <f>F92+F95</f>
        <v>99.300000000000011</v>
      </c>
      <c r="G91" s="444">
        <f>G92+G95</f>
        <v>103.10000000000001</v>
      </c>
    </row>
    <row r="92" spans="1:7" ht="47.25">
      <c r="A92" s="382" t="s">
        <v>209</v>
      </c>
      <c r="B92" s="27" t="s">
        <v>264</v>
      </c>
      <c r="C92" s="404" t="s">
        <v>202</v>
      </c>
      <c r="D92" s="404" t="s">
        <v>258</v>
      </c>
      <c r="E92" s="413" t="s">
        <v>210</v>
      </c>
      <c r="F92" s="444">
        <f>F93+F94</f>
        <v>79.900000000000006</v>
      </c>
      <c r="G92" s="444">
        <f>G93+G94</f>
        <v>79.900000000000006</v>
      </c>
    </row>
    <row r="93" spans="1:7" ht="47.25">
      <c r="A93" s="408" t="s">
        <v>265</v>
      </c>
      <c r="B93" s="27" t="s">
        <v>264</v>
      </c>
      <c r="C93" s="404" t="s">
        <v>202</v>
      </c>
      <c r="D93" s="404" t="s">
        <v>258</v>
      </c>
      <c r="E93" s="27">
        <v>121</v>
      </c>
      <c r="F93" s="444">
        <v>61.4</v>
      </c>
      <c r="G93" s="444">
        <v>61.4</v>
      </c>
    </row>
    <row r="94" spans="1:7" ht="94.5">
      <c r="A94" s="408" t="s">
        <v>212</v>
      </c>
      <c r="B94" s="27" t="s">
        <v>264</v>
      </c>
      <c r="C94" s="404" t="s">
        <v>202</v>
      </c>
      <c r="D94" s="404" t="s">
        <v>258</v>
      </c>
      <c r="E94" s="27">
        <v>129</v>
      </c>
      <c r="F94" s="444">
        <v>18.5</v>
      </c>
      <c r="G94" s="444">
        <v>18.5</v>
      </c>
    </row>
    <row r="95" spans="1:7" ht="47.25">
      <c r="A95" s="408" t="s">
        <v>222</v>
      </c>
      <c r="B95" s="27" t="s">
        <v>264</v>
      </c>
      <c r="C95" s="404" t="s">
        <v>202</v>
      </c>
      <c r="D95" s="404" t="s">
        <v>258</v>
      </c>
      <c r="E95" s="27">
        <v>244</v>
      </c>
      <c r="F95" s="444">
        <v>19.399999999999999</v>
      </c>
      <c r="G95" s="444">
        <v>23.2</v>
      </c>
    </row>
    <row r="96" spans="1:7" ht="15.75">
      <c r="A96" s="454" t="s">
        <v>270</v>
      </c>
      <c r="B96" s="30" t="s">
        <v>199</v>
      </c>
      <c r="C96" s="377" t="s">
        <v>214</v>
      </c>
      <c r="D96" s="377" t="s">
        <v>198</v>
      </c>
      <c r="E96" s="377" t="s">
        <v>200</v>
      </c>
      <c r="F96" s="447">
        <f t="shared" ref="F96:G100" si="7">F97</f>
        <v>60</v>
      </c>
      <c r="G96" s="447">
        <f t="shared" si="7"/>
        <v>60</v>
      </c>
    </row>
    <row r="97" spans="1:7" ht="31.5">
      <c r="A97" s="407" t="s">
        <v>284</v>
      </c>
      <c r="B97" s="455" t="s">
        <v>199</v>
      </c>
      <c r="C97" s="440" t="s">
        <v>214</v>
      </c>
      <c r="D97" s="440">
        <v>12</v>
      </c>
      <c r="E97" s="440" t="s">
        <v>200</v>
      </c>
      <c r="F97" s="416">
        <f t="shared" si="7"/>
        <v>60</v>
      </c>
      <c r="G97" s="416">
        <f t="shared" si="7"/>
        <v>60</v>
      </c>
    </row>
    <row r="98" spans="1:7" ht="31.5">
      <c r="A98" s="382" t="s">
        <v>348</v>
      </c>
      <c r="B98" s="445" t="s">
        <v>248</v>
      </c>
      <c r="C98" s="443" t="s">
        <v>214</v>
      </c>
      <c r="D98" s="443">
        <v>12</v>
      </c>
      <c r="E98" s="443" t="s">
        <v>200</v>
      </c>
      <c r="F98" s="417">
        <f t="shared" si="7"/>
        <v>60</v>
      </c>
      <c r="G98" s="417">
        <f t="shared" si="7"/>
        <v>60</v>
      </c>
    </row>
    <row r="99" spans="1:7" ht="15.75">
      <c r="A99" s="408" t="s">
        <v>286</v>
      </c>
      <c r="B99" s="445" t="s">
        <v>227</v>
      </c>
      <c r="C99" s="443" t="s">
        <v>214</v>
      </c>
      <c r="D99" s="443">
        <v>12</v>
      </c>
      <c r="E99" s="443" t="s">
        <v>200</v>
      </c>
      <c r="F99" s="417">
        <f t="shared" si="7"/>
        <v>60</v>
      </c>
      <c r="G99" s="417">
        <f t="shared" si="7"/>
        <v>60</v>
      </c>
    </row>
    <row r="100" spans="1:7" ht="15.75">
      <c r="A100" s="382" t="s">
        <v>287</v>
      </c>
      <c r="B100" s="456" t="s">
        <v>288</v>
      </c>
      <c r="C100" s="443" t="s">
        <v>214</v>
      </c>
      <c r="D100" s="443">
        <v>12</v>
      </c>
      <c r="E100" s="443" t="s">
        <v>200</v>
      </c>
      <c r="F100" s="417">
        <f t="shared" si="7"/>
        <v>60</v>
      </c>
      <c r="G100" s="417">
        <f t="shared" si="7"/>
        <v>60</v>
      </c>
    </row>
    <row r="101" spans="1:7" ht="63">
      <c r="A101" s="382" t="s">
        <v>269</v>
      </c>
      <c r="B101" s="445" t="s">
        <v>289</v>
      </c>
      <c r="C101" s="443" t="s">
        <v>214</v>
      </c>
      <c r="D101" s="443">
        <v>12</v>
      </c>
      <c r="E101" s="445">
        <v>244</v>
      </c>
      <c r="F101" s="417">
        <v>60</v>
      </c>
      <c r="G101" s="417">
        <v>60</v>
      </c>
    </row>
    <row r="102" spans="1:7" ht="15.75" hidden="1">
      <c r="A102" s="379" t="s">
        <v>292</v>
      </c>
      <c r="B102" s="446" t="s">
        <v>199</v>
      </c>
      <c r="C102" s="440" t="s">
        <v>291</v>
      </c>
      <c r="D102" s="440" t="s">
        <v>202</v>
      </c>
      <c r="E102" s="440" t="s">
        <v>200</v>
      </c>
      <c r="F102" s="416">
        <f t="shared" ref="F102:G105" si="8">F103</f>
        <v>0</v>
      </c>
      <c r="G102" s="416">
        <f t="shared" si="8"/>
        <v>0</v>
      </c>
    </row>
    <row r="103" spans="1:7" ht="110.25" hidden="1">
      <c r="A103" s="375" t="s">
        <v>293</v>
      </c>
      <c r="B103" s="404" t="s">
        <v>294</v>
      </c>
      <c r="C103" s="404" t="s">
        <v>291</v>
      </c>
      <c r="D103" s="404" t="s">
        <v>202</v>
      </c>
      <c r="E103" s="404" t="s">
        <v>200</v>
      </c>
      <c r="F103" s="448">
        <f t="shared" si="8"/>
        <v>0</v>
      </c>
      <c r="G103" s="448">
        <f t="shared" si="8"/>
        <v>0</v>
      </c>
    </row>
    <row r="104" spans="1:7" ht="94.5" hidden="1">
      <c r="A104" s="382" t="s">
        <v>295</v>
      </c>
      <c r="B104" s="445" t="s">
        <v>296</v>
      </c>
      <c r="C104" s="443" t="s">
        <v>291</v>
      </c>
      <c r="D104" s="443" t="s">
        <v>202</v>
      </c>
      <c r="E104" s="443" t="s">
        <v>200</v>
      </c>
      <c r="F104" s="417">
        <f t="shared" si="8"/>
        <v>0</v>
      </c>
      <c r="G104" s="417">
        <f t="shared" si="8"/>
        <v>0</v>
      </c>
    </row>
    <row r="105" spans="1:7" ht="110.25" hidden="1">
      <c r="A105" s="382" t="s">
        <v>297</v>
      </c>
      <c r="B105" s="445" t="s">
        <v>298</v>
      </c>
      <c r="C105" s="443" t="s">
        <v>291</v>
      </c>
      <c r="D105" s="443" t="s">
        <v>202</v>
      </c>
      <c r="E105" s="443" t="s">
        <v>200</v>
      </c>
      <c r="F105" s="417">
        <f t="shared" si="8"/>
        <v>0</v>
      </c>
      <c r="G105" s="417">
        <f t="shared" si="8"/>
        <v>0</v>
      </c>
    </row>
    <row r="106" spans="1:7" ht="78.75" hidden="1">
      <c r="A106" s="382" t="s">
        <v>299</v>
      </c>
      <c r="B106" s="445" t="s">
        <v>300</v>
      </c>
      <c r="C106" s="443" t="s">
        <v>291</v>
      </c>
      <c r="D106" s="443" t="s">
        <v>202</v>
      </c>
      <c r="E106" s="443" t="s">
        <v>200</v>
      </c>
      <c r="F106" s="417">
        <f>F107</f>
        <v>0</v>
      </c>
      <c r="G106" s="417">
        <f>G107+G108</f>
        <v>0</v>
      </c>
    </row>
    <row r="107" spans="1:7" ht="63" hidden="1">
      <c r="A107" s="382" t="s">
        <v>269</v>
      </c>
      <c r="B107" s="445" t="s">
        <v>300</v>
      </c>
      <c r="C107" s="443" t="s">
        <v>291</v>
      </c>
      <c r="D107" s="443" t="s">
        <v>202</v>
      </c>
      <c r="E107" s="445">
        <v>244</v>
      </c>
      <c r="F107" s="417">
        <v>0</v>
      </c>
      <c r="G107" s="417">
        <v>0</v>
      </c>
    </row>
    <row r="108" spans="1:7" ht="78.75" hidden="1">
      <c r="A108" s="382" t="s">
        <v>301</v>
      </c>
      <c r="B108" s="445" t="s">
        <v>300</v>
      </c>
      <c r="C108" s="443" t="s">
        <v>291</v>
      </c>
      <c r="D108" s="443" t="s">
        <v>202</v>
      </c>
      <c r="E108" s="445">
        <v>810</v>
      </c>
      <c r="F108" s="417">
        <v>0</v>
      </c>
      <c r="G108" s="417">
        <v>0</v>
      </c>
    </row>
    <row r="109" spans="1:7" ht="15.75">
      <c r="A109" s="379" t="s">
        <v>347</v>
      </c>
      <c r="B109" s="446" t="s">
        <v>199</v>
      </c>
      <c r="C109" s="440">
        <v>10</v>
      </c>
      <c r="D109" s="440" t="s">
        <v>197</v>
      </c>
      <c r="E109" s="440" t="s">
        <v>200</v>
      </c>
      <c r="F109" s="441">
        <f t="shared" ref="F109:G112" si="9">F110</f>
        <v>145.30000000000001</v>
      </c>
      <c r="G109" s="441">
        <f t="shared" si="9"/>
        <v>145.30000000000001</v>
      </c>
    </row>
    <row r="110" spans="1:7" ht="31.5">
      <c r="A110" s="382" t="s">
        <v>348</v>
      </c>
      <c r="B110" s="445" t="s">
        <v>248</v>
      </c>
      <c r="C110" s="443">
        <v>10</v>
      </c>
      <c r="D110" s="443" t="s">
        <v>197</v>
      </c>
      <c r="E110" s="443" t="s">
        <v>200</v>
      </c>
      <c r="F110" s="444">
        <f t="shared" si="9"/>
        <v>145.30000000000001</v>
      </c>
      <c r="G110" s="444">
        <f t="shared" si="9"/>
        <v>145.30000000000001</v>
      </c>
    </row>
    <row r="111" spans="1:7" ht="15.75">
      <c r="A111" s="382" t="s">
        <v>286</v>
      </c>
      <c r="B111" s="445" t="s">
        <v>227</v>
      </c>
      <c r="C111" s="443">
        <v>10</v>
      </c>
      <c r="D111" s="443" t="s">
        <v>197</v>
      </c>
      <c r="E111" s="443" t="s">
        <v>200</v>
      </c>
      <c r="F111" s="444">
        <f t="shared" si="9"/>
        <v>145.30000000000001</v>
      </c>
      <c r="G111" s="444">
        <f t="shared" si="9"/>
        <v>145.30000000000001</v>
      </c>
    </row>
    <row r="112" spans="1:7" ht="63">
      <c r="A112" s="408" t="s">
        <v>349</v>
      </c>
      <c r="B112" s="445" t="s">
        <v>350</v>
      </c>
      <c r="C112" s="443">
        <v>10</v>
      </c>
      <c r="D112" s="443" t="s">
        <v>197</v>
      </c>
      <c r="E112" s="443" t="s">
        <v>200</v>
      </c>
      <c r="F112" s="444">
        <f t="shared" si="9"/>
        <v>145.30000000000001</v>
      </c>
      <c r="G112" s="444">
        <f t="shared" si="9"/>
        <v>145.30000000000001</v>
      </c>
    </row>
    <row r="113" spans="1:7" ht="47.25">
      <c r="A113" s="408" t="s">
        <v>351</v>
      </c>
      <c r="B113" s="457" t="s">
        <v>350</v>
      </c>
      <c r="C113" s="458">
        <v>10</v>
      </c>
      <c r="D113" s="443" t="s">
        <v>197</v>
      </c>
      <c r="E113" s="457">
        <v>312</v>
      </c>
      <c r="F113" s="444">
        <v>145.30000000000001</v>
      </c>
      <c r="G113" s="444">
        <v>145.30000000000001</v>
      </c>
    </row>
    <row r="114" spans="1:7" ht="78.75">
      <c r="A114" s="389" t="s">
        <v>358</v>
      </c>
      <c r="B114" s="459" t="s">
        <v>199</v>
      </c>
      <c r="C114" s="459">
        <v>14</v>
      </c>
      <c r="D114" s="460" t="s">
        <v>198</v>
      </c>
      <c r="E114" s="459">
        <v>0</v>
      </c>
      <c r="F114" s="461">
        <v>156</v>
      </c>
      <c r="G114" s="461">
        <v>156</v>
      </c>
    </row>
    <row r="115" spans="1:7" ht="31.5">
      <c r="A115" s="403" t="s">
        <v>360</v>
      </c>
      <c r="B115" s="462" t="s">
        <v>199</v>
      </c>
      <c r="C115" s="462">
        <v>14</v>
      </c>
      <c r="D115" s="463" t="s">
        <v>258</v>
      </c>
      <c r="E115" s="462">
        <v>0</v>
      </c>
      <c r="F115" s="464">
        <v>156</v>
      </c>
      <c r="G115" s="464">
        <v>156</v>
      </c>
    </row>
    <row r="116" spans="1:7" ht="15.75">
      <c r="A116" s="403" t="s">
        <v>361</v>
      </c>
      <c r="B116" s="462" t="s">
        <v>248</v>
      </c>
      <c r="C116" s="462">
        <v>14</v>
      </c>
      <c r="D116" s="463" t="s">
        <v>258</v>
      </c>
      <c r="E116" s="462">
        <v>0</v>
      </c>
      <c r="F116" s="464">
        <v>156</v>
      </c>
      <c r="G116" s="464">
        <v>156</v>
      </c>
    </row>
    <row r="117" spans="1:7" ht="15.75">
      <c r="A117" s="403" t="s">
        <v>286</v>
      </c>
      <c r="B117" s="462" t="s">
        <v>227</v>
      </c>
      <c r="C117" s="462">
        <v>14</v>
      </c>
      <c r="D117" s="463" t="s">
        <v>258</v>
      </c>
      <c r="E117" s="462">
        <v>0</v>
      </c>
      <c r="F117" s="464">
        <v>156</v>
      </c>
      <c r="G117" s="464">
        <v>156</v>
      </c>
    </row>
    <row r="118" spans="1:7" ht="126">
      <c r="A118" s="403" t="s">
        <v>362</v>
      </c>
      <c r="B118" s="462" t="s">
        <v>363</v>
      </c>
      <c r="C118" s="462">
        <v>14</v>
      </c>
      <c r="D118" s="463" t="s">
        <v>258</v>
      </c>
      <c r="E118" s="462">
        <v>0</v>
      </c>
      <c r="F118" s="464">
        <v>156</v>
      </c>
      <c r="G118" s="464">
        <v>156</v>
      </c>
    </row>
    <row r="119" spans="1:7" ht="15.75">
      <c r="A119" s="403" t="s">
        <v>365</v>
      </c>
      <c r="B119" s="462" t="s">
        <v>363</v>
      </c>
      <c r="C119" s="462">
        <v>14</v>
      </c>
      <c r="D119" s="463" t="s">
        <v>258</v>
      </c>
      <c r="E119" s="462">
        <v>540</v>
      </c>
      <c r="F119" s="464">
        <v>156</v>
      </c>
      <c r="G119" s="464">
        <v>156</v>
      </c>
    </row>
    <row r="120" spans="1:7">
      <c r="A120" s="465" t="s">
        <v>383</v>
      </c>
      <c r="B120" s="466" t="s">
        <v>395</v>
      </c>
      <c r="C120" s="466" t="s">
        <v>198</v>
      </c>
      <c r="D120" s="466" t="s">
        <v>198</v>
      </c>
      <c r="E120" s="466" t="s">
        <v>200</v>
      </c>
      <c r="F120" s="467">
        <v>45.6</v>
      </c>
      <c r="G120" s="467">
        <v>92.8</v>
      </c>
    </row>
  </sheetData>
  <mergeCells count="3">
    <mergeCell ref="E1:G1"/>
    <mergeCell ref="C2:G5"/>
    <mergeCell ref="A6:G6"/>
  </mergeCells>
  <pageMargins left="0.23611111111111099" right="0.23611111111111099" top="0.35416666666666702" bottom="0.35416666666666702" header="0.51180555555555496" footer="0.51180555555555496"/>
  <pageSetup paperSize="9" scale="80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workbookViewId="0">
      <selection activeCell="F1" sqref="F1"/>
    </sheetView>
  </sheetViews>
  <sheetFormatPr defaultColWidth="8.85546875" defaultRowHeight="1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20.5703125" customWidth="1"/>
  </cols>
  <sheetData>
    <row r="1" spans="1:7" ht="129" customHeight="1">
      <c r="A1" s="468"/>
      <c r="B1" s="468"/>
      <c r="C1" s="468"/>
      <c r="D1" s="468"/>
      <c r="E1" s="468"/>
      <c r="F1" s="615" t="s">
        <v>420</v>
      </c>
      <c r="G1" s="615"/>
    </row>
    <row r="2" spans="1:7">
      <c r="A2" s="468"/>
      <c r="B2" s="468"/>
      <c r="C2" s="468"/>
      <c r="D2" s="468"/>
      <c r="E2" s="468"/>
      <c r="F2" s="616"/>
      <c r="G2" s="616"/>
    </row>
    <row r="3" spans="1:7" ht="43.15" customHeight="1">
      <c r="A3" s="617" t="s">
        <v>421</v>
      </c>
      <c r="B3" s="617"/>
      <c r="C3" s="617"/>
      <c r="D3" s="617"/>
      <c r="E3" s="617"/>
      <c r="F3" s="617"/>
      <c r="G3" s="617"/>
    </row>
    <row r="4" spans="1:7" ht="15.75">
      <c r="A4" s="469"/>
      <c r="B4" s="470"/>
      <c r="C4" s="470"/>
      <c r="D4" s="470"/>
      <c r="E4" s="470"/>
      <c r="F4" s="470"/>
      <c r="G4" s="470"/>
    </row>
    <row r="5" spans="1:7" ht="15.75" customHeight="1">
      <c r="A5" s="617" t="s">
        <v>422</v>
      </c>
      <c r="B5" s="617"/>
      <c r="C5" s="617"/>
      <c r="D5" s="617"/>
      <c r="E5" s="617"/>
      <c r="F5" s="617"/>
      <c r="G5" s="617"/>
    </row>
    <row r="6" spans="1:7" ht="15.75">
      <c r="A6" s="471"/>
      <c r="B6" s="471"/>
      <c r="C6" s="471"/>
      <c r="D6" s="471"/>
      <c r="E6" s="471"/>
      <c r="F6" s="471"/>
      <c r="G6" s="472" t="s">
        <v>423</v>
      </c>
    </row>
    <row r="7" spans="1:7" ht="75">
      <c r="A7" s="473" t="s">
        <v>424</v>
      </c>
      <c r="B7" s="474" t="s">
        <v>425</v>
      </c>
      <c r="C7" s="473" t="s">
        <v>426</v>
      </c>
      <c r="D7" s="473" t="s">
        <v>427</v>
      </c>
      <c r="E7" s="473" t="s">
        <v>428</v>
      </c>
      <c r="F7" s="473" t="s">
        <v>429</v>
      </c>
      <c r="G7" s="473" t="s">
        <v>430</v>
      </c>
    </row>
    <row r="8" spans="1:7" ht="15.75">
      <c r="A8" s="475">
        <v>1</v>
      </c>
      <c r="B8" s="475" t="s">
        <v>431</v>
      </c>
      <c r="C8" s="475" t="s">
        <v>432</v>
      </c>
      <c r="D8" s="475" t="s">
        <v>432</v>
      </c>
      <c r="E8" s="475" t="s">
        <v>432</v>
      </c>
      <c r="F8" s="475" t="s">
        <v>432</v>
      </c>
      <c r="G8" s="475" t="s">
        <v>432</v>
      </c>
    </row>
    <row r="9" spans="1:7" ht="15.75">
      <c r="A9" s="476"/>
      <c r="B9" s="477"/>
      <c r="C9" s="477"/>
      <c r="D9" s="478"/>
      <c r="E9" s="478"/>
      <c r="F9" s="478"/>
      <c r="G9" s="479"/>
    </row>
    <row r="10" spans="1:7" ht="54.6" customHeight="1">
      <c r="A10" s="617" t="s">
        <v>433</v>
      </c>
      <c r="B10" s="617"/>
      <c r="C10" s="617"/>
      <c r="D10" s="617"/>
      <c r="E10" s="617"/>
      <c r="F10" s="617"/>
      <c r="G10" s="617"/>
    </row>
    <row r="11" spans="1:7" ht="15.75">
      <c r="A11" s="480"/>
      <c r="B11" s="481"/>
      <c r="C11" s="481"/>
      <c r="D11" s="481"/>
      <c r="E11" s="482"/>
      <c r="F11" s="483"/>
      <c r="G11" s="483" t="s">
        <v>423</v>
      </c>
    </row>
    <row r="12" spans="1:7" ht="15" customHeight="1">
      <c r="A12" s="618" t="s">
        <v>434</v>
      </c>
      <c r="B12" s="618"/>
      <c r="C12" s="618"/>
      <c r="D12" s="618"/>
      <c r="E12" s="618"/>
      <c r="F12" s="618"/>
      <c r="G12" s="619" t="s">
        <v>435</v>
      </c>
    </row>
    <row r="13" spans="1:7" ht="26.45" customHeight="1">
      <c r="A13" s="618"/>
      <c r="B13" s="618"/>
      <c r="C13" s="618"/>
      <c r="D13" s="618"/>
      <c r="E13" s="618"/>
      <c r="F13" s="618"/>
      <c r="G13" s="619"/>
    </row>
    <row r="14" spans="1:7" ht="31.9" customHeight="1">
      <c r="A14" s="618" t="s">
        <v>436</v>
      </c>
      <c r="B14" s="618"/>
      <c r="C14" s="618"/>
      <c r="D14" s="618"/>
      <c r="E14" s="618"/>
      <c r="F14" s="618"/>
      <c r="G14" s="484">
        <v>0</v>
      </c>
    </row>
    <row r="15" spans="1:7" ht="15.75">
      <c r="A15" s="482"/>
      <c r="B15" s="482"/>
      <c r="C15" s="482"/>
      <c r="D15" s="482"/>
      <c r="E15" s="482"/>
      <c r="F15" s="485"/>
      <c r="G15" s="482"/>
    </row>
  </sheetData>
  <mergeCells count="8">
    <mergeCell ref="A12:F13"/>
    <mergeCell ref="G12:G13"/>
    <mergeCell ref="A14:F14"/>
    <mergeCell ref="F1:G1"/>
    <mergeCell ref="F2:G2"/>
    <mergeCell ref="A3:G3"/>
    <mergeCell ref="A5:G5"/>
    <mergeCell ref="A10:G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workbookViewId="0">
      <selection activeCell="H14" sqref="H14"/>
    </sheetView>
  </sheetViews>
  <sheetFormatPr defaultColWidth="8.85546875" defaultRowHeight="1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18.140625" customWidth="1"/>
  </cols>
  <sheetData>
    <row r="1" spans="1:7" ht="136.5" customHeight="1">
      <c r="A1" s="468"/>
      <c r="B1" s="468"/>
      <c r="C1" s="468"/>
      <c r="D1" s="468"/>
      <c r="E1" s="468"/>
      <c r="F1" s="615" t="s">
        <v>437</v>
      </c>
      <c r="G1" s="615"/>
    </row>
    <row r="2" spans="1:7">
      <c r="A2" s="468"/>
      <c r="B2" s="468"/>
      <c r="C2" s="468"/>
      <c r="D2" s="468"/>
      <c r="E2" s="468"/>
      <c r="F2" s="616"/>
      <c r="G2" s="616"/>
    </row>
    <row r="3" spans="1:7" ht="42.6" customHeight="1">
      <c r="A3" s="617" t="s">
        <v>438</v>
      </c>
      <c r="B3" s="617"/>
      <c r="C3" s="617"/>
      <c r="D3" s="617"/>
      <c r="E3" s="617"/>
      <c r="F3" s="617"/>
      <c r="G3" s="617"/>
    </row>
    <row r="4" spans="1:7" ht="15.75">
      <c r="A4" s="469"/>
      <c r="B4" s="470"/>
      <c r="C4" s="470"/>
      <c r="D4" s="470"/>
      <c r="E4" s="470"/>
      <c r="F4" s="470"/>
      <c r="G4" s="470"/>
    </row>
    <row r="5" spans="1:7" ht="15.75" customHeight="1">
      <c r="A5" s="617" t="s">
        <v>439</v>
      </c>
      <c r="B5" s="617"/>
      <c r="C5" s="617"/>
      <c r="D5" s="617"/>
      <c r="E5" s="617"/>
      <c r="F5" s="617"/>
      <c r="G5" s="617"/>
    </row>
    <row r="6" spans="1:7" ht="15.75">
      <c r="A6" s="471"/>
      <c r="B6" s="471"/>
      <c r="C6" s="471"/>
      <c r="D6" s="471"/>
      <c r="E6" s="471"/>
      <c r="F6" s="471"/>
      <c r="G6" s="472" t="s">
        <v>423</v>
      </c>
    </row>
    <row r="7" spans="1:7" ht="90">
      <c r="A7" s="473" t="s">
        <v>424</v>
      </c>
      <c r="B7" s="474" t="s">
        <v>425</v>
      </c>
      <c r="C7" s="473" t="s">
        <v>426</v>
      </c>
      <c r="D7" s="473" t="s">
        <v>427</v>
      </c>
      <c r="E7" s="473" t="s">
        <v>428</v>
      </c>
      <c r="F7" s="473" t="s">
        <v>429</v>
      </c>
      <c r="G7" s="473" t="s">
        <v>430</v>
      </c>
    </row>
    <row r="8" spans="1:7" ht="15.75">
      <c r="A8" s="475">
        <v>1</v>
      </c>
      <c r="B8" s="475" t="s">
        <v>431</v>
      </c>
      <c r="C8" s="475" t="s">
        <v>432</v>
      </c>
      <c r="D8" s="475" t="s">
        <v>432</v>
      </c>
      <c r="E8" s="475" t="s">
        <v>432</v>
      </c>
      <c r="F8" s="475" t="s">
        <v>432</v>
      </c>
      <c r="G8" s="475" t="s">
        <v>432</v>
      </c>
    </row>
    <row r="9" spans="1:7" ht="15.75">
      <c r="A9" s="476"/>
      <c r="B9" s="477"/>
      <c r="C9" s="477"/>
      <c r="D9" s="478"/>
      <c r="E9" s="478"/>
      <c r="F9" s="478"/>
      <c r="G9" s="479"/>
    </row>
    <row r="10" spans="1:7" ht="43.15" customHeight="1">
      <c r="A10" s="617" t="s">
        <v>433</v>
      </c>
      <c r="B10" s="617"/>
      <c r="C10" s="617"/>
      <c r="D10" s="617"/>
      <c r="E10" s="617"/>
      <c r="F10" s="617"/>
      <c r="G10" s="617"/>
    </row>
    <row r="11" spans="1:7" ht="15.75">
      <c r="A11" s="480"/>
      <c r="B11" s="481"/>
      <c r="C11" s="481"/>
      <c r="D11" s="481"/>
      <c r="E11" s="482"/>
      <c r="F11" s="483"/>
      <c r="G11" s="483" t="s">
        <v>423</v>
      </c>
    </row>
    <row r="12" spans="1:7" ht="15.75" customHeight="1">
      <c r="A12" s="618" t="s">
        <v>434</v>
      </c>
      <c r="B12" s="618"/>
      <c r="C12" s="618"/>
      <c r="D12" s="618"/>
      <c r="E12" s="618"/>
      <c r="F12" s="620" t="s">
        <v>435</v>
      </c>
      <c r="G12" s="620"/>
    </row>
    <row r="13" spans="1:7">
      <c r="A13" s="618"/>
      <c r="B13" s="618"/>
      <c r="C13" s="618"/>
      <c r="D13" s="618"/>
      <c r="E13" s="618"/>
      <c r="F13" s="486" t="s">
        <v>440</v>
      </c>
      <c r="G13" s="487" t="s">
        <v>441</v>
      </c>
    </row>
    <row r="14" spans="1:7" ht="59.45" customHeight="1">
      <c r="A14" s="618" t="s">
        <v>436</v>
      </c>
      <c r="B14" s="618"/>
      <c r="C14" s="618"/>
      <c r="D14" s="618"/>
      <c r="E14" s="618"/>
      <c r="F14" s="488">
        <v>58.6</v>
      </c>
      <c r="G14" s="488">
        <v>62.6</v>
      </c>
    </row>
    <row r="15" spans="1:7" ht="15.75">
      <c r="A15" s="482"/>
      <c r="B15" s="482"/>
      <c r="C15" s="482"/>
      <c r="D15" s="482"/>
      <c r="E15" s="482"/>
      <c r="F15" s="485"/>
      <c r="G15" s="482"/>
    </row>
    <row r="16" spans="1:7" ht="15.75">
      <c r="A16" s="482"/>
      <c r="B16" s="482"/>
      <c r="C16" s="482"/>
      <c r="D16" s="482"/>
      <c r="E16" s="482"/>
      <c r="F16" s="485"/>
      <c r="G16" s="482"/>
    </row>
    <row r="17" spans="1:7" ht="15.75">
      <c r="A17" s="482"/>
      <c r="B17" s="482"/>
      <c r="C17" s="482"/>
      <c r="D17" s="482"/>
      <c r="E17" s="482"/>
      <c r="F17" s="485"/>
      <c r="G17" s="482"/>
    </row>
  </sheetData>
  <mergeCells count="8">
    <mergeCell ref="A12:E13"/>
    <mergeCell ref="F12:G12"/>
    <mergeCell ref="A14:E14"/>
    <mergeCell ref="F1:G1"/>
    <mergeCell ref="F2:G2"/>
    <mergeCell ref="A3:G3"/>
    <mergeCell ref="A5:G5"/>
    <mergeCell ref="A10:G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2"/>
  <sheetViews>
    <sheetView view="pageBreakPreview" workbookViewId="0">
      <selection activeCell="C10" sqref="C10"/>
    </sheetView>
  </sheetViews>
  <sheetFormatPr defaultColWidth="8.85546875" defaultRowHeight="15.75"/>
  <cols>
    <col min="1" max="1" width="17.7109375" style="73" customWidth="1"/>
    <col min="2" max="2" width="27.28515625" style="73" customWidth="1"/>
    <col min="3" max="3" width="68.7109375" style="73" customWidth="1"/>
    <col min="4" max="1024" width="8.85546875" style="73"/>
  </cols>
  <sheetData>
    <row r="1" spans="1:3" ht="18" customHeight="1">
      <c r="C1" s="74" t="s">
        <v>106</v>
      </c>
    </row>
    <row r="2" spans="1:3" ht="82.5" customHeight="1">
      <c r="A2" s="75"/>
      <c r="C2" s="19" t="s">
        <v>442</v>
      </c>
    </row>
    <row r="3" spans="1:3">
      <c r="A3" s="75"/>
    </row>
    <row r="4" spans="1:3" ht="43.15" customHeight="1">
      <c r="A4" s="14" t="s">
        <v>108</v>
      </c>
      <c r="B4" s="14"/>
      <c r="C4" s="14"/>
    </row>
    <row r="5" spans="1:3">
      <c r="A5" s="76"/>
    </row>
    <row r="6" spans="1:3" ht="39.6" customHeight="1">
      <c r="A6" s="4" t="s">
        <v>109</v>
      </c>
      <c r="B6" s="4"/>
      <c r="C6" s="4" t="s">
        <v>110</v>
      </c>
    </row>
    <row r="7" spans="1:3" ht="90">
      <c r="A7" s="22" t="s">
        <v>111</v>
      </c>
      <c r="B7" s="22" t="s">
        <v>112</v>
      </c>
      <c r="C7" s="4"/>
    </row>
    <row r="8" spans="1:3" ht="25.5">
      <c r="A8" s="77">
        <v>530</v>
      </c>
      <c r="B8" s="78"/>
      <c r="C8" s="77" t="s">
        <v>113</v>
      </c>
    </row>
    <row r="9" spans="1:3" ht="81.599999999999994" customHeight="1">
      <c r="A9" s="22">
        <v>530</v>
      </c>
      <c r="B9" s="22" t="s">
        <v>443</v>
      </c>
      <c r="C9" s="79" t="s">
        <v>115</v>
      </c>
    </row>
    <row r="10" spans="1:3" ht="79.900000000000006" customHeight="1">
      <c r="A10" s="22">
        <v>530</v>
      </c>
      <c r="B10" s="22" t="s">
        <v>444</v>
      </c>
      <c r="C10" s="79" t="s">
        <v>115</v>
      </c>
    </row>
    <row r="11" spans="1:3" ht="94.5">
      <c r="A11" s="22">
        <v>530</v>
      </c>
      <c r="B11" s="22" t="s">
        <v>445</v>
      </c>
      <c r="C11" s="79" t="s">
        <v>17</v>
      </c>
    </row>
    <row r="12" spans="1:3" ht="94.5">
      <c r="A12" s="22">
        <v>530</v>
      </c>
      <c r="B12" s="22" t="s">
        <v>446</v>
      </c>
      <c r="C12" s="79" t="s">
        <v>17</v>
      </c>
    </row>
    <row r="13" spans="1:3" ht="94.5">
      <c r="A13" s="22">
        <v>530</v>
      </c>
      <c r="B13" s="22" t="s">
        <v>447</v>
      </c>
      <c r="C13" s="79" t="s">
        <v>21</v>
      </c>
    </row>
    <row r="14" spans="1:3" ht="78.75">
      <c r="A14" s="22">
        <v>530</v>
      </c>
      <c r="B14" s="22" t="s">
        <v>119</v>
      </c>
      <c r="C14" s="79" t="s">
        <v>120</v>
      </c>
    </row>
    <row r="15" spans="1:3" ht="47.25">
      <c r="A15" s="22">
        <v>530</v>
      </c>
      <c r="B15" s="22" t="s">
        <v>121</v>
      </c>
      <c r="C15" s="79" t="s">
        <v>24</v>
      </c>
    </row>
    <row r="16" spans="1:3" ht="94.5">
      <c r="A16" s="22">
        <v>530</v>
      </c>
      <c r="B16" s="22" t="s">
        <v>122</v>
      </c>
      <c r="C16" s="79" t="s">
        <v>448</v>
      </c>
    </row>
    <row r="17" spans="1:3" ht="31.5">
      <c r="A17" s="22">
        <v>530</v>
      </c>
      <c r="B17" s="22" t="s">
        <v>124</v>
      </c>
      <c r="C17" s="79" t="s">
        <v>30</v>
      </c>
    </row>
    <row r="18" spans="1:3" ht="31.5">
      <c r="A18" s="22">
        <v>530</v>
      </c>
      <c r="B18" s="22" t="s">
        <v>125</v>
      </c>
      <c r="C18" s="79" t="s">
        <v>126</v>
      </c>
    </row>
    <row r="19" spans="1:3" ht="94.5">
      <c r="A19" s="22">
        <v>530</v>
      </c>
      <c r="B19" s="22" t="s">
        <v>127</v>
      </c>
      <c r="C19" s="79" t="s">
        <v>32</v>
      </c>
    </row>
    <row r="20" spans="1:3" ht="110.25">
      <c r="A20" s="22">
        <v>530</v>
      </c>
      <c r="B20" s="22" t="s">
        <v>128</v>
      </c>
      <c r="C20" s="79" t="s">
        <v>33</v>
      </c>
    </row>
    <row r="21" spans="1:3" ht="94.5">
      <c r="A21" s="22">
        <v>530</v>
      </c>
      <c r="B21" s="22" t="s">
        <v>129</v>
      </c>
      <c r="C21" s="79" t="s">
        <v>34</v>
      </c>
    </row>
    <row r="22" spans="1:3" ht="110.25">
      <c r="A22" s="22">
        <v>530</v>
      </c>
      <c r="B22" s="22" t="s">
        <v>130</v>
      </c>
      <c r="C22" s="79" t="s">
        <v>35</v>
      </c>
    </row>
    <row r="23" spans="1:3" ht="63">
      <c r="A23" s="22">
        <v>530</v>
      </c>
      <c r="B23" s="22" t="s">
        <v>131</v>
      </c>
      <c r="C23" s="79" t="s">
        <v>132</v>
      </c>
    </row>
    <row r="24" spans="1:3" ht="47.25">
      <c r="A24" s="22">
        <v>530</v>
      </c>
      <c r="B24" s="22" t="s">
        <v>133</v>
      </c>
      <c r="C24" s="79" t="s">
        <v>38</v>
      </c>
    </row>
    <row r="25" spans="1:3" ht="31.5">
      <c r="A25" s="22">
        <v>530</v>
      </c>
      <c r="B25" s="22" t="s">
        <v>134</v>
      </c>
      <c r="C25" s="79" t="s">
        <v>135</v>
      </c>
    </row>
    <row r="26" spans="1:3" ht="31.5">
      <c r="A26" s="22">
        <v>530</v>
      </c>
      <c r="B26" s="22" t="s">
        <v>136</v>
      </c>
      <c r="C26" s="79" t="s">
        <v>41</v>
      </c>
    </row>
    <row r="27" spans="1:3" ht="31.5">
      <c r="A27" s="22">
        <v>530</v>
      </c>
      <c r="B27" s="22" t="s">
        <v>137</v>
      </c>
      <c r="C27" s="79" t="s">
        <v>138</v>
      </c>
    </row>
    <row r="28" spans="1:3" ht="31.5">
      <c r="A28" s="22">
        <v>530</v>
      </c>
      <c r="B28" s="22" t="s">
        <v>449</v>
      </c>
      <c r="C28" s="79" t="s">
        <v>84</v>
      </c>
    </row>
    <row r="29" spans="1:3" ht="31.5">
      <c r="A29" s="22">
        <v>530</v>
      </c>
      <c r="B29" s="22" t="s">
        <v>450</v>
      </c>
      <c r="C29" s="79" t="s">
        <v>94</v>
      </c>
    </row>
    <row r="30" spans="1:3" ht="110.25">
      <c r="A30" s="22">
        <v>530</v>
      </c>
      <c r="B30" s="22" t="s">
        <v>451</v>
      </c>
      <c r="C30" s="79" t="s">
        <v>141</v>
      </c>
    </row>
    <row r="31" spans="1:3" ht="47.25">
      <c r="A31" s="22">
        <v>530</v>
      </c>
      <c r="B31" s="22" t="s">
        <v>452</v>
      </c>
      <c r="C31" s="79" t="s">
        <v>86</v>
      </c>
    </row>
    <row r="32" spans="1:3" ht="63">
      <c r="A32" s="22">
        <v>530</v>
      </c>
      <c r="B32" s="22" t="s">
        <v>453</v>
      </c>
      <c r="C32" s="79" t="s">
        <v>88</v>
      </c>
    </row>
    <row r="33" spans="1:3" ht="47.25">
      <c r="A33" s="22">
        <v>530</v>
      </c>
      <c r="B33" s="22" t="s">
        <v>454</v>
      </c>
      <c r="C33" s="79" t="s">
        <v>455</v>
      </c>
    </row>
    <row r="34" spans="1:3" ht="78.75">
      <c r="A34" s="22">
        <v>530</v>
      </c>
      <c r="B34" s="22" t="s">
        <v>456</v>
      </c>
      <c r="C34" s="79" t="s">
        <v>146</v>
      </c>
    </row>
    <row r="35" spans="1:3" ht="63">
      <c r="A35" s="22">
        <v>530</v>
      </c>
      <c r="B35" s="22" t="s">
        <v>457</v>
      </c>
      <c r="C35" s="79" t="s">
        <v>458</v>
      </c>
    </row>
    <row r="36" spans="1:3" ht="47.25">
      <c r="A36" s="22">
        <v>530</v>
      </c>
      <c r="B36" s="22" t="s">
        <v>459</v>
      </c>
      <c r="C36" s="79" t="s">
        <v>150</v>
      </c>
    </row>
    <row r="37" spans="1:3" ht="38.25" customHeight="1">
      <c r="A37" s="22">
        <v>530</v>
      </c>
      <c r="B37" s="22" t="s">
        <v>460</v>
      </c>
      <c r="C37" s="79" t="s">
        <v>461</v>
      </c>
    </row>
    <row r="38" spans="1:3" ht="31.5">
      <c r="A38" s="22">
        <v>530</v>
      </c>
      <c r="B38" s="22" t="s">
        <v>462</v>
      </c>
      <c r="C38" s="79" t="s">
        <v>154</v>
      </c>
    </row>
    <row r="39" spans="1:3" ht="110.25" customHeight="1">
      <c r="A39" s="22">
        <v>530</v>
      </c>
      <c r="B39" s="22" t="s">
        <v>463</v>
      </c>
      <c r="C39" s="79" t="s">
        <v>464</v>
      </c>
    </row>
    <row r="40" spans="1:3" ht="63" customHeight="1">
      <c r="A40" s="22">
        <v>530</v>
      </c>
      <c r="B40" s="22" t="s">
        <v>465</v>
      </c>
      <c r="C40" s="79" t="s">
        <v>466</v>
      </c>
    </row>
    <row r="41" spans="1:3">
      <c r="A41" s="81"/>
    </row>
    <row r="42" spans="1:3">
      <c r="A42" s="82"/>
    </row>
  </sheetData>
  <mergeCells count="3">
    <mergeCell ref="A4:C4"/>
    <mergeCell ref="A6:B6"/>
    <mergeCell ref="C6:C7"/>
  </mergeCells>
  <pageMargins left="0" right="0" top="0" bottom="0" header="0.51180555555555496" footer="0.51180555555555496"/>
  <pageSetup paperSize="9" scale="88" firstPageNumber="0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4"/>
  <sheetViews>
    <sheetView view="pageBreakPreview" topLeftCell="A4" workbookViewId="0">
      <selection activeCell="C6" sqref="C6"/>
    </sheetView>
  </sheetViews>
  <sheetFormatPr defaultColWidth="9.140625" defaultRowHeight="15.75" outlineLevelRow="2"/>
  <cols>
    <col min="1" max="1" width="34.28515625" style="489" customWidth="1"/>
    <col min="2" max="2" width="76.28515625" style="490" customWidth="1"/>
    <col min="3" max="3" width="29.7109375" style="490" customWidth="1"/>
    <col min="4" max="254" width="9.140625" style="491"/>
    <col min="255" max="255" width="26.7109375" style="491" customWidth="1"/>
    <col min="256" max="256" width="81.42578125" style="491" customWidth="1"/>
    <col min="257" max="259" width="13.85546875" style="491" customWidth="1"/>
    <col min="260" max="510" width="9.140625" style="491"/>
    <col min="511" max="511" width="26.7109375" style="491" customWidth="1"/>
    <col min="512" max="512" width="81.42578125" style="491" customWidth="1"/>
    <col min="513" max="515" width="13.85546875" style="491" customWidth="1"/>
    <col min="516" max="766" width="9.140625" style="491"/>
    <col min="767" max="767" width="26.7109375" style="491" customWidth="1"/>
    <col min="768" max="768" width="81.42578125" style="491" customWidth="1"/>
    <col min="769" max="771" width="13.85546875" style="491" customWidth="1"/>
    <col min="772" max="1022" width="9.140625" style="491"/>
    <col min="1023" max="1023" width="26.7109375" style="491" customWidth="1"/>
    <col min="1024" max="1024" width="81.42578125" style="491" customWidth="1"/>
  </cols>
  <sheetData>
    <row r="1" spans="1:4" ht="17.45" customHeight="1">
      <c r="C1" s="74" t="s">
        <v>467</v>
      </c>
    </row>
    <row r="2" spans="1:4" ht="175.5" customHeight="1">
      <c r="B2" s="19"/>
      <c r="C2" s="19" t="s">
        <v>468</v>
      </c>
      <c r="D2" s="73"/>
    </row>
    <row r="3" spans="1:4" ht="54.75" customHeight="1">
      <c r="A3" s="621" t="s">
        <v>469</v>
      </c>
      <c r="B3" s="621"/>
      <c r="C3" s="621"/>
    </row>
    <row r="4" spans="1:4" ht="18.75" customHeight="1">
      <c r="C4" s="354" t="s">
        <v>184</v>
      </c>
    </row>
    <row r="5" spans="1:4" s="494" customFormat="1" ht="68.45" customHeight="1">
      <c r="A5" s="22" t="s">
        <v>45</v>
      </c>
      <c r="B5" s="492" t="s">
        <v>470</v>
      </c>
      <c r="C5" s="493" t="s">
        <v>435</v>
      </c>
    </row>
    <row r="6" spans="1:4" ht="34.15" customHeight="1">
      <c r="A6" s="77" t="s">
        <v>471</v>
      </c>
      <c r="B6" s="495" t="s">
        <v>472</v>
      </c>
      <c r="C6" s="496">
        <f>C7</f>
        <v>0</v>
      </c>
    </row>
    <row r="7" spans="1:4" ht="34.15" customHeight="1">
      <c r="A7" s="77" t="s">
        <v>473</v>
      </c>
      <c r="B7" s="28" t="s">
        <v>474</v>
      </c>
      <c r="C7" s="496">
        <f>C8+C12</f>
        <v>0</v>
      </c>
    </row>
    <row r="8" spans="1:4" ht="34.15" customHeight="1" outlineLevel="2">
      <c r="A8" s="497" t="s">
        <v>475</v>
      </c>
      <c r="B8" s="28" t="s">
        <v>476</v>
      </c>
      <c r="C8" s="496">
        <f>C9</f>
        <v>-2210.1999999999998</v>
      </c>
    </row>
    <row r="9" spans="1:4" ht="34.15" customHeight="1" outlineLevel="2">
      <c r="A9" s="497" t="s">
        <v>477</v>
      </c>
      <c r="B9" s="28" t="s">
        <v>478</v>
      </c>
      <c r="C9" s="496">
        <f>C10</f>
        <v>-2210.1999999999998</v>
      </c>
    </row>
    <row r="10" spans="1:4" ht="34.15" customHeight="1" outlineLevel="2">
      <c r="A10" s="497" t="s">
        <v>479</v>
      </c>
      <c r="B10" s="28" t="s">
        <v>480</v>
      </c>
      <c r="C10" s="496">
        <f>C11</f>
        <v>-2210.1999999999998</v>
      </c>
    </row>
    <row r="11" spans="1:4" ht="34.15" customHeight="1" outlineLevel="2">
      <c r="A11" s="498" t="s">
        <v>481</v>
      </c>
      <c r="B11" s="26" t="s">
        <v>482</v>
      </c>
      <c r="C11" s="499">
        <v>-2210.1999999999998</v>
      </c>
    </row>
    <row r="12" spans="1:4" ht="34.15" customHeight="1">
      <c r="A12" s="497" t="s">
        <v>483</v>
      </c>
      <c r="B12" s="28" t="s">
        <v>484</v>
      </c>
      <c r="C12" s="496">
        <f>C13</f>
        <v>2210.1999999999998</v>
      </c>
    </row>
    <row r="13" spans="1:4" ht="34.15" customHeight="1">
      <c r="A13" s="497" t="s">
        <v>485</v>
      </c>
      <c r="B13" s="28" t="s">
        <v>486</v>
      </c>
      <c r="C13" s="496">
        <f>C14</f>
        <v>2210.1999999999998</v>
      </c>
    </row>
    <row r="14" spans="1:4" ht="34.15" customHeight="1">
      <c r="A14" s="497" t="s">
        <v>487</v>
      </c>
      <c r="B14" s="28" t="s">
        <v>488</v>
      </c>
      <c r="C14" s="496">
        <f>C15</f>
        <v>2210.1999999999998</v>
      </c>
    </row>
    <row r="15" spans="1:4" ht="34.15" customHeight="1">
      <c r="A15" s="498" t="s">
        <v>489</v>
      </c>
      <c r="B15" s="26" t="s">
        <v>490</v>
      </c>
      <c r="C15" s="499">
        <v>2210.1999999999998</v>
      </c>
    </row>
    <row r="16" spans="1:4" ht="50.25" customHeight="1"/>
    <row r="17" ht="40.5" customHeight="1" outlineLevel="1"/>
    <row r="18" outlineLevel="1"/>
    <row r="19" outlineLevel="1"/>
    <row r="20" outlineLevel="1"/>
    <row r="21" outlineLevel="1"/>
    <row r="22" ht="34.15" customHeight="1"/>
    <row r="23" ht="47.45" hidden="1" customHeight="1"/>
    <row r="24" ht="56.45" hidden="1" customHeight="1"/>
    <row r="25" ht="62.45" hidden="1" customHeight="1"/>
    <row r="26" ht="46.5" customHeight="1"/>
    <row r="27" ht="54" customHeight="1"/>
    <row r="28" ht="52.5" customHeight="1"/>
    <row r="29" ht="36" customHeight="1"/>
    <row r="30" ht="35.25" customHeight="1"/>
    <row r="31" ht="97.5" customHeight="1"/>
    <row r="32" ht="111.75" customHeight="1"/>
    <row r="33" ht="42" hidden="1" customHeight="1"/>
    <row r="34" ht="36" hidden="1" customHeight="1"/>
    <row r="35" ht="54" hidden="1" customHeight="1"/>
    <row r="36" ht="69.599999999999994" hidden="1" customHeight="1"/>
    <row r="37" ht="31.5" hidden="1" customHeight="1"/>
    <row r="38" ht="52.9" hidden="1" customHeight="1"/>
    <row r="39" ht="69" hidden="1" customHeight="1"/>
    <row r="44" ht="59.25" customHeight="1"/>
  </sheetData>
  <mergeCells count="1">
    <mergeCell ref="A3:C3"/>
  </mergeCells>
  <pageMargins left="0.78749999999999998" right="0" top="0" bottom="0" header="0.51180555555555496" footer="0.51180555555555496"/>
  <pageSetup paperSize="9" scale="66" firstPageNumber="0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5"/>
  <sheetViews>
    <sheetView view="pageBreakPreview" topLeftCell="A7" workbookViewId="0">
      <selection activeCell="D13" sqref="D13"/>
    </sheetView>
  </sheetViews>
  <sheetFormatPr defaultColWidth="9.140625" defaultRowHeight="15.75" outlineLevelRow="2"/>
  <cols>
    <col min="1" max="1" width="34.28515625" style="489" customWidth="1"/>
    <col min="2" max="2" width="76.28515625" style="490" customWidth="1"/>
    <col min="3" max="4" width="21" style="490" customWidth="1"/>
    <col min="5" max="255" width="9.140625" style="491"/>
    <col min="256" max="256" width="26.7109375" style="491" customWidth="1"/>
    <col min="257" max="257" width="81.42578125" style="491" customWidth="1"/>
    <col min="258" max="260" width="13.85546875" style="491" customWidth="1"/>
    <col min="261" max="511" width="9.140625" style="491"/>
    <col min="512" max="512" width="26.7109375" style="491" customWidth="1"/>
    <col min="513" max="513" width="81.42578125" style="491" customWidth="1"/>
    <col min="514" max="516" width="13.85546875" style="491" customWidth="1"/>
    <col min="517" max="767" width="9.140625" style="491"/>
    <col min="768" max="768" width="26.7109375" style="491" customWidth="1"/>
    <col min="769" max="769" width="81.42578125" style="491" customWidth="1"/>
    <col min="770" max="772" width="13.85546875" style="491" customWidth="1"/>
    <col min="773" max="1023" width="9.140625" style="491"/>
    <col min="1024" max="1024" width="26.7109375" style="491" customWidth="1"/>
  </cols>
  <sheetData>
    <row r="1" spans="1:5" ht="17.45" customHeight="1">
      <c r="D1" s="74" t="s">
        <v>491</v>
      </c>
    </row>
    <row r="2" spans="1:5" ht="116.25" customHeight="1">
      <c r="B2" s="19"/>
      <c r="C2" s="622" t="s">
        <v>492</v>
      </c>
      <c r="D2" s="622"/>
      <c r="E2" s="73"/>
    </row>
    <row r="3" spans="1:5" ht="54.75" customHeight="1">
      <c r="A3" s="621" t="s">
        <v>493</v>
      </c>
      <c r="B3" s="621"/>
      <c r="C3" s="621"/>
      <c r="D3" s="621"/>
    </row>
    <row r="4" spans="1:5" ht="18.75" customHeight="1">
      <c r="D4" s="354" t="s">
        <v>184</v>
      </c>
    </row>
    <row r="5" spans="1:5" s="494" customFormat="1" ht="48" customHeight="1">
      <c r="A5" s="4" t="s">
        <v>45</v>
      </c>
      <c r="B5" s="623" t="s">
        <v>470</v>
      </c>
      <c r="C5" s="492" t="s">
        <v>494</v>
      </c>
      <c r="D5" s="493" t="s">
        <v>440</v>
      </c>
    </row>
    <row r="6" spans="1:5" s="494" customFormat="1" ht="15.6" customHeight="1">
      <c r="A6" s="4"/>
      <c r="B6" s="623"/>
      <c r="C6" s="493" t="s">
        <v>435</v>
      </c>
      <c r="D6" s="493" t="s">
        <v>435</v>
      </c>
    </row>
    <row r="7" spans="1:5" ht="34.15" customHeight="1">
      <c r="A7" s="77" t="s">
        <v>471</v>
      </c>
      <c r="B7" s="495" t="s">
        <v>472</v>
      </c>
      <c r="C7" s="496">
        <f>C8</f>
        <v>41.900000000000091</v>
      </c>
      <c r="D7" s="496">
        <f>D8</f>
        <v>44.699999999999818</v>
      </c>
    </row>
    <row r="8" spans="1:5" ht="34.15" customHeight="1">
      <c r="A8" s="77" t="s">
        <v>473</v>
      </c>
      <c r="B8" s="28" t="s">
        <v>474</v>
      </c>
      <c r="C8" s="496">
        <f>C9+C13</f>
        <v>41.900000000000091</v>
      </c>
      <c r="D8" s="496">
        <f>D9+D14</f>
        <v>44.699999999999818</v>
      </c>
    </row>
    <row r="9" spans="1:5" ht="34.15" customHeight="1" outlineLevel="2">
      <c r="A9" s="497" t="s">
        <v>475</v>
      </c>
      <c r="B9" s="28" t="s">
        <v>476</v>
      </c>
      <c r="C9" s="496">
        <f t="shared" ref="C9:D11" si="0">C10</f>
        <v>-2120.6</v>
      </c>
      <c r="D9" s="496">
        <f t="shared" si="0"/>
        <v>-2161.9</v>
      </c>
    </row>
    <row r="10" spans="1:5" ht="34.15" customHeight="1" outlineLevel="2">
      <c r="A10" s="497" t="s">
        <v>477</v>
      </c>
      <c r="B10" s="28" t="s">
        <v>478</v>
      </c>
      <c r="C10" s="496">
        <f t="shared" si="0"/>
        <v>-2120.6</v>
      </c>
      <c r="D10" s="496">
        <f t="shared" si="0"/>
        <v>-2161.9</v>
      </c>
    </row>
    <row r="11" spans="1:5" ht="34.15" customHeight="1" outlineLevel="2">
      <c r="A11" s="497" t="s">
        <v>479</v>
      </c>
      <c r="B11" s="28" t="s">
        <v>480</v>
      </c>
      <c r="C11" s="496">
        <f t="shared" si="0"/>
        <v>-2120.6</v>
      </c>
      <c r="D11" s="496">
        <f t="shared" si="0"/>
        <v>-2161.9</v>
      </c>
    </row>
    <row r="12" spans="1:5" ht="34.15" customHeight="1" outlineLevel="2">
      <c r="A12" s="498" t="s">
        <v>481</v>
      </c>
      <c r="B12" s="26" t="s">
        <v>482</v>
      </c>
      <c r="C12" s="501">
        <v>-2120.6</v>
      </c>
      <c r="D12" s="501">
        <v>-2161.9</v>
      </c>
    </row>
    <row r="13" spans="1:5" ht="34.15" customHeight="1">
      <c r="A13" s="497" t="s">
        <v>483</v>
      </c>
      <c r="B13" s="28" t="s">
        <v>484</v>
      </c>
      <c r="C13" s="496">
        <f t="shared" ref="C13:D15" si="1">C14</f>
        <v>2162.5</v>
      </c>
      <c r="D13" s="496">
        <f t="shared" si="1"/>
        <v>2206.6</v>
      </c>
    </row>
    <row r="14" spans="1:5" ht="34.15" customHeight="1">
      <c r="A14" s="497" t="s">
        <v>485</v>
      </c>
      <c r="B14" s="28" t="s">
        <v>486</v>
      </c>
      <c r="C14" s="496">
        <f t="shared" si="1"/>
        <v>2162.5</v>
      </c>
      <c r="D14" s="496">
        <f t="shared" si="1"/>
        <v>2206.6</v>
      </c>
    </row>
    <row r="15" spans="1:5" ht="34.15" customHeight="1">
      <c r="A15" s="497" t="s">
        <v>487</v>
      </c>
      <c r="B15" s="28" t="s">
        <v>488</v>
      </c>
      <c r="C15" s="496">
        <f t="shared" si="1"/>
        <v>2162.5</v>
      </c>
      <c r="D15" s="496">
        <f t="shared" si="1"/>
        <v>2206.6</v>
      </c>
    </row>
    <row r="16" spans="1:5" ht="34.15" customHeight="1">
      <c r="A16" s="498" t="s">
        <v>489</v>
      </c>
      <c r="B16" s="26" t="s">
        <v>490</v>
      </c>
      <c r="C16" s="501">
        <v>2162.5</v>
      </c>
      <c r="D16" s="501">
        <v>2206.6</v>
      </c>
    </row>
    <row r="17" ht="50.25" customHeight="1"/>
    <row r="18" ht="40.5" customHeight="1" outlineLevel="1"/>
    <row r="19" outlineLevel="1"/>
    <row r="20" outlineLevel="1"/>
    <row r="21" outlineLevel="1"/>
    <row r="22" outlineLevel="1"/>
    <row r="23" ht="34.15" customHeight="1"/>
    <row r="24" ht="47.45" hidden="1" customHeight="1"/>
    <row r="25" ht="56.45" hidden="1" customHeight="1"/>
    <row r="26" ht="62.45" hidden="1" customHeight="1"/>
    <row r="27" ht="46.5" customHeight="1"/>
    <row r="28" ht="54" customHeight="1"/>
    <row r="29" ht="52.5" customHeight="1"/>
    <row r="30" ht="36" customHeight="1"/>
    <row r="31" ht="35.25" customHeight="1"/>
    <row r="32" ht="97.5" customHeight="1"/>
    <row r="33" ht="111.75" customHeight="1"/>
    <row r="34" ht="42" hidden="1" customHeight="1"/>
    <row r="35" ht="36" hidden="1" customHeight="1"/>
    <row r="36" ht="54" hidden="1" customHeight="1"/>
    <row r="37" ht="69.599999999999994" hidden="1" customHeight="1"/>
    <row r="38" ht="31.5" hidden="1" customHeight="1"/>
    <row r="39" ht="52.9" hidden="1" customHeight="1"/>
    <row r="40" ht="69" hidden="1" customHeight="1"/>
    <row r="45" ht="59.25" customHeight="1"/>
  </sheetData>
  <mergeCells count="4">
    <mergeCell ref="C2:D2"/>
    <mergeCell ref="A3:D3"/>
    <mergeCell ref="A5:A6"/>
    <mergeCell ref="B5:B6"/>
  </mergeCells>
  <pageMargins left="0.78749999999999998" right="0" top="0" bottom="0" header="0.51180555555555496" footer="0.51180555555555496"/>
  <pageSetup paperSize="9" scale="60" firstPageNumber="0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4"/>
  <sheetViews>
    <sheetView view="pageBreakPreview" topLeftCell="A4" workbookViewId="0">
      <selection activeCell="C2" sqref="C2"/>
    </sheetView>
  </sheetViews>
  <sheetFormatPr defaultColWidth="9.140625" defaultRowHeight="15.75"/>
  <cols>
    <col min="1" max="1" width="9.85546875" style="16" customWidth="1"/>
    <col min="2" max="2" width="67.5703125" style="502" customWidth="1"/>
    <col min="3" max="3" width="25.7109375" style="503" customWidth="1"/>
    <col min="4" max="1024" width="9.140625" style="16"/>
  </cols>
  <sheetData>
    <row r="1" spans="1:4" ht="15.6" customHeight="1">
      <c r="A1" s="82"/>
      <c r="B1" s="504"/>
      <c r="C1" s="505" t="s">
        <v>495</v>
      </c>
      <c r="D1" s="506"/>
    </row>
    <row r="2" spans="1:4" ht="210" customHeight="1">
      <c r="A2" s="75"/>
      <c r="B2" s="507"/>
      <c r="C2" s="19" t="s">
        <v>496</v>
      </c>
      <c r="D2" s="506"/>
    </row>
    <row r="3" spans="1:4" ht="52.15" customHeight="1">
      <c r="A3" s="624" t="s">
        <v>497</v>
      </c>
      <c r="B3" s="624"/>
      <c r="C3" s="624"/>
    </row>
    <row r="4" spans="1:4" ht="20.45" customHeight="1">
      <c r="A4" s="508"/>
      <c r="B4" s="509"/>
      <c r="C4" s="354" t="s">
        <v>184</v>
      </c>
    </row>
    <row r="5" spans="1:4" ht="15.75" customHeight="1">
      <c r="A5" s="625" t="s">
        <v>424</v>
      </c>
      <c r="B5" s="625" t="s">
        <v>185</v>
      </c>
      <c r="C5" s="626" t="s">
        <v>435</v>
      </c>
    </row>
    <row r="6" spans="1:4">
      <c r="A6" s="625"/>
      <c r="B6" s="625"/>
      <c r="C6" s="626"/>
    </row>
    <row r="7" spans="1:4" ht="47.25">
      <c r="A7" s="446" t="s">
        <v>498</v>
      </c>
      <c r="B7" s="511" t="s">
        <v>499</v>
      </c>
      <c r="C7" s="512"/>
    </row>
    <row r="8" spans="1:4" ht="47.25">
      <c r="A8" s="445">
        <v>1</v>
      </c>
      <c r="B8" s="450" t="s">
        <v>500</v>
      </c>
      <c r="C8" s="513">
        <v>0</v>
      </c>
    </row>
    <row r="9" spans="1:4" ht="63">
      <c r="A9" s="445">
        <v>2</v>
      </c>
      <c r="B9" s="450" t="s">
        <v>501</v>
      </c>
      <c r="C9" s="513">
        <v>0</v>
      </c>
    </row>
    <row r="10" spans="1:4">
      <c r="A10" s="514"/>
      <c r="B10" s="515" t="s">
        <v>502</v>
      </c>
      <c r="C10" s="516">
        <f>SUM(C8:C9)</f>
        <v>0</v>
      </c>
    </row>
    <row r="11" spans="1:4">
      <c r="A11" s="446" t="s">
        <v>503</v>
      </c>
      <c r="B11" s="511" t="s">
        <v>504</v>
      </c>
      <c r="C11" s="512"/>
    </row>
    <row r="12" spans="1:4" ht="47.25">
      <c r="A12" s="445">
        <v>1</v>
      </c>
      <c r="B12" s="450" t="s">
        <v>505</v>
      </c>
      <c r="C12" s="513">
        <v>0</v>
      </c>
    </row>
    <row r="13" spans="1:4" ht="63">
      <c r="A13" s="445">
        <v>2</v>
      </c>
      <c r="B13" s="450" t="s">
        <v>506</v>
      </c>
      <c r="C13" s="513">
        <v>0</v>
      </c>
    </row>
    <row r="14" spans="1:4">
      <c r="A14" s="445" t="s">
        <v>42</v>
      </c>
      <c r="B14" s="517" t="s">
        <v>502</v>
      </c>
      <c r="C14" s="516">
        <f>SUM(C12:C13)</f>
        <v>0</v>
      </c>
    </row>
  </sheetData>
  <mergeCells count="4">
    <mergeCell ref="A3:C3"/>
    <mergeCell ref="A5:A6"/>
    <mergeCell ref="B5:B6"/>
    <mergeCell ref="C5:C6"/>
  </mergeCells>
  <pageMargins left="0.78749999999999998" right="0.23611111111111099" top="0.74791666666666701" bottom="0.74791666666666701" header="0.51180555555555496" footer="0.51180555555555496"/>
  <pageSetup paperSize="9" scale="89" firstPageNumber="0" fitToHeight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EEEEEE"/>
  </sheetPr>
  <dimension ref="A1:AMJ37"/>
  <sheetViews>
    <sheetView view="pageBreakPreview" workbookViewId="0">
      <selection activeCell="B1" sqref="B1"/>
    </sheetView>
  </sheetViews>
  <sheetFormatPr defaultColWidth="9.140625" defaultRowHeight="15.75" outlineLevelRow="2"/>
  <cols>
    <col min="1" max="1" width="33.28515625" style="346" customWidth="1"/>
    <col min="2" max="2" width="63.7109375" style="518" customWidth="1"/>
    <col min="3" max="3" width="16.28515625" style="519" customWidth="1"/>
    <col min="4" max="252" width="9.140625" style="520"/>
    <col min="253" max="253" width="26.7109375" style="520" customWidth="1"/>
    <col min="254" max="254" width="81.42578125" style="520" customWidth="1"/>
    <col min="255" max="257" width="13.85546875" style="520" customWidth="1"/>
    <col min="258" max="508" width="9.140625" style="520"/>
    <col min="509" max="509" width="26.7109375" style="520" customWidth="1"/>
    <col min="510" max="510" width="81.42578125" style="520" customWidth="1"/>
    <col min="511" max="513" width="13.85546875" style="520" customWidth="1"/>
    <col min="514" max="764" width="9.140625" style="520"/>
    <col min="765" max="765" width="26.7109375" style="520" customWidth="1"/>
    <col min="766" max="766" width="81.42578125" style="520" customWidth="1"/>
    <col min="767" max="769" width="13.85546875" style="520" customWidth="1"/>
    <col min="770" max="1020" width="9.140625" style="520"/>
    <col min="1021" max="1021" width="26.7109375" style="520" customWidth="1"/>
    <col min="1022" max="1022" width="81.42578125" style="520" customWidth="1"/>
    <col min="1023" max="1024" width="13.85546875" style="520" customWidth="1"/>
  </cols>
  <sheetData>
    <row r="1" spans="1:3" ht="83.25" customHeight="1">
      <c r="B1" s="627" t="s">
        <v>507</v>
      </c>
      <c r="C1" s="627"/>
    </row>
    <row r="2" spans="1:3" ht="54.75" customHeight="1">
      <c r="A2" s="628" t="s">
        <v>508</v>
      </c>
      <c r="B2" s="628"/>
      <c r="C2" s="628"/>
    </row>
    <row r="3" spans="1:3" ht="18.75" customHeight="1">
      <c r="C3" s="519" t="s">
        <v>509</v>
      </c>
    </row>
    <row r="4" spans="1:3" s="523" customFormat="1" ht="94.5" customHeight="1">
      <c r="A4" s="510" t="s">
        <v>45</v>
      </c>
      <c r="B4" s="521" t="s">
        <v>470</v>
      </c>
      <c r="C4" s="522" t="s">
        <v>510</v>
      </c>
    </row>
    <row r="5" spans="1:3" ht="31.9" customHeight="1">
      <c r="A5" s="524" t="s">
        <v>471</v>
      </c>
      <c r="B5" s="525" t="s">
        <v>472</v>
      </c>
      <c r="C5" s="526">
        <f>C6+C12+C20</f>
        <v>0</v>
      </c>
    </row>
    <row r="6" spans="1:3" ht="31.9" customHeight="1">
      <c r="A6" s="527" t="s">
        <v>511</v>
      </c>
      <c r="B6" s="407" t="s">
        <v>512</v>
      </c>
      <c r="C6" s="528">
        <f>C7+C9</f>
        <v>0</v>
      </c>
    </row>
    <row r="7" spans="1:3" ht="31.9" customHeight="1">
      <c r="A7" s="527" t="s">
        <v>513</v>
      </c>
      <c r="B7" s="407" t="s">
        <v>514</v>
      </c>
      <c r="C7" s="528">
        <f>C8</f>
        <v>0</v>
      </c>
    </row>
    <row r="8" spans="1:3" ht="45" customHeight="1">
      <c r="A8" s="529" t="s">
        <v>515</v>
      </c>
      <c r="B8" s="408" t="s">
        <v>516</v>
      </c>
      <c r="C8" s="530">
        <v>0</v>
      </c>
    </row>
    <row r="9" spans="1:3" ht="30" customHeight="1" outlineLevel="2">
      <c r="A9" s="527" t="s">
        <v>517</v>
      </c>
      <c r="B9" s="407" t="s">
        <v>518</v>
      </c>
      <c r="C9" s="531">
        <f>C10</f>
        <v>0</v>
      </c>
    </row>
    <row r="10" spans="1:3" ht="51" customHeight="1" outlineLevel="2">
      <c r="A10" s="527" t="s">
        <v>519</v>
      </c>
      <c r="B10" s="407" t="s">
        <v>520</v>
      </c>
      <c r="C10" s="531">
        <f>C11</f>
        <v>0</v>
      </c>
    </row>
    <row r="11" spans="1:3" ht="49.5" customHeight="1" outlineLevel="2">
      <c r="A11" s="510" t="s">
        <v>521</v>
      </c>
      <c r="B11" s="532" t="s">
        <v>522</v>
      </c>
      <c r="C11" s="533">
        <v>0</v>
      </c>
    </row>
    <row r="12" spans="1:3" ht="50.25" customHeight="1">
      <c r="A12" s="534" t="s">
        <v>523</v>
      </c>
      <c r="B12" s="535" t="s">
        <v>524</v>
      </c>
      <c r="C12" s="528">
        <f>C16+C18</f>
        <v>0</v>
      </c>
    </row>
    <row r="13" spans="1:3" ht="52.15" customHeight="1" outlineLevel="1">
      <c r="A13" s="536" t="s">
        <v>525</v>
      </c>
      <c r="B13" s="537" t="s">
        <v>526</v>
      </c>
      <c r="C13" s="538">
        <f>C14</f>
        <v>0</v>
      </c>
    </row>
    <row r="14" spans="1:3" ht="47.25" outlineLevel="1">
      <c r="A14" s="536" t="s">
        <v>527</v>
      </c>
      <c r="B14" s="537" t="s">
        <v>528</v>
      </c>
      <c r="C14" s="501">
        <f>C15</f>
        <v>0</v>
      </c>
    </row>
    <row r="15" spans="1:3" ht="63" outlineLevel="1">
      <c r="A15" s="536" t="s">
        <v>529</v>
      </c>
      <c r="B15" s="537" t="s">
        <v>530</v>
      </c>
      <c r="C15" s="386">
        <v>0</v>
      </c>
    </row>
    <row r="16" spans="1:3" ht="47.25" outlineLevel="1">
      <c r="A16" s="534" t="s">
        <v>527</v>
      </c>
      <c r="B16" s="539" t="s">
        <v>528</v>
      </c>
      <c r="C16" s="372">
        <f>C17</f>
        <v>0</v>
      </c>
    </row>
    <row r="17" spans="1:3" ht="63" outlineLevel="1">
      <c r="A17" s="536" t="s">
        <v>531</v>
      </c>
      <c r="B17" s="537" t="s">
        <v>530</v>
      </c>
      <c r="C17" s="386">
        <v>0</v>
      </c>
    </row>
    <row r="18" spans="1:3" ht="65.45" customHeight="1">
      <c r="A18" s="534" t="s">
        <v>532</v>
      </c>
      <c r="B18" s="539" t="s">
        <v>533</v>
      </c>
      <c r="C18" s="528">
        <f>C19</f>
        <v>0</v>
      </c>
    </row>
    <row r="19" spans="1:3" ht="47.45" customHeight="1">
      <c r="A19" s="536" t="s">
        <v>534</v>
      </c>
      <c r="B19" s="537" t="s">
        <v>535</v>
      </c>
      <c r="C19" s="540">
        <v>0</v>
      </c>
    </row>
    <row r="20" spans="1:3" ht="56.45" customHeight="1">
      <c r="A20" s="534" t="s">
        <v>536</v>
      </c>
      <c r="B20" s="535" t="s">
        <v>537</v>
      </c>
      <c r="C20" s="541">
        <v>0</v>
      </c>
    </row>
    <row r="21" spans="1:3" ht="62.45" customHeight="1">
      <c r="A21" s="534" t="s">
        <v>538</v>
      </c>
      <c r="B21" s="535" t="s">
        <v>539</v>
      </c>
      <c r="C21" s="462">
        <v>0</v>
      </c>
    </row>
    <row r="22" spans="1:3" ht="46.5" customHeight="1">
      <c r="A22" s="536" t="s">
        <v>540</v>
      </c>
      <c r="B22" s="73" t="s">
        <v>179</v>
      </c>
      <c r="C22" s="462">
        <v>0</v>
      </c>
    </row>
    <row r="23" spans="1:3" ht="54" customHeight="1">
      <c r="A23" s="536" t="s">
        <v>541</v>
      </c>
      <c r="B23" s="73" t="s">
        <v>179</v>
      </c>
      <c r="C23" s="462">
        <v>0</v>
      </c>
    </row>
    <row r="24" spans="1:3" ht="33" customHeight="1">
      <c r="A24" s="534" t="s">
        <v>542</v>
      </c>
      <c r="B24" s="535" t="s">
        <v>543</v>
      </c>
      <c r="C24" s="541">
        <f>+C25</f>
        <v>0</v>
      </c>
    </row>
    <row r="25" spans="1:3" ht="43.9" customHeight="1">
      <c r="A25" s="536" t="s">
        <v>544</v>
      </c>
      <c r="B25" s="537" t="s">
        <v>545</v>
      </c>
      <c r="C25" s="542">
        <f>+C26</f>
        <v>0</v>
      </c>
    </row>
    <row r="26" spans="1:3" ht="114.6" customHeight="1">
      <c r="A26" s="536" t="s">
        <v>546</v>
      </c>
      <c r="B26" s="537" t="s">
        <v>547</v>
      </c>
      <c r="C26" s="542">
        <f>+C27</f>
        <v>0</v>
      </c>
    </row>
    <row r="27" spans="1:3" ht="126.6" customHeight="1">
      <c r="A27" s="536" t="s">
        <v>548</v>
      </c>
      <c r="B27" s="537" t="s">
        <v>549</v>
      </c>
      <c r="C27" s="542">
        <v>0</v>
      </c>
    </row>
    <row r="28" spans="1:3" ht="54" customHeight="1">
      <c r="A28" s="543"/>
      <c r="B28" s="520"/>
    </row>
    <row r="29" spans="1:3" ht="69.599999999999994" customHeight="1">
      <c r="A29" s="543"/>
      <c r="B29" s="520"/>
    </row>
    <row r="30" spans="1:3" ht="31.5" customHeight="1">
      <c r="A30" s="543"/>
      <c r="B30" s="520"/>
    </row>
    <row r="31" spans="1:3" ht="52.9" customHeight="1">
      <c r="A31" s="543"/>
      <c r="B31" s="520"/>
    </row>
    <row r="32" spans="1:3" ht="9" customHeight="1">
      <c r="A32" s="543"/>
      <c r="B32" s="520"/>
    </row>
    <row r="35" spans="1:2">
      <c r="A35" s="543"/>
      <c r="B35" s="520"/>
    </row>
    <row r="37" spans="1:2" ht="59.25" customHeight="1">
      <c r="A37" s="543"/>
      <c r="B37" s="520"/>
    </row>
  </sheetData>
  <mergeCells count="2">
    <mergeCell ref="B1:C1"/>
    <mergeCell ref="A2:C2"/>
  </mergeCells>
  <pageMargins left="1.1812499999999999" right="0.39374999999999999" top="0.78749999999999998" bottom="0.78749999999999998" header="0.51180555555555496" footer="0.51180555555555496"/>
  <pageSetup paperSize="9" scale="75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4"/>
  <sheetViews>
    <sheetView view="pageBreakPreview" workbookViewId="0">
      <selection activeCell="C9" sqref="C9"/>
    </sheetView>
  </sheetViews>
  <sheetFormatPr defaultColWidth="9.140625" defaultRowHeight="15.75"/>
  <cols>
    <col min="1" max="1" width="9.85546875" style="16" customWidth="1"/>
    <col min="2" max="2" width="67.5703125" style="502" customWidth="1"/>
    <col min="3" max="3" width="20.28515625" style="502" customWidth="1"/>
    <col min="4" max="4" width="20.28515625" style="503" customWidth="1"/>
    <col min="5" max="1024" width="9.140625" style="16"/>
  </cols>
  <sheetData>
    <row r="1" spans="1:5" ht="15.6" customHeight="1">
      <c r="A1" s="82"/>
      <c r="B1" s="504"/>
      <c r="C1" s="504"/>
      <c r="D1" s="505" t="s">
        <v>550</v>
      </c>
      <c r="E1" s="506"/>
    </row>
    <row r="2" spans="1:5" ht="106.9" customHeight="1">
      <c r="A2" s="75"/>
      <c r="B2" s="507"/>
      <c r="C2" s="622" t="s">
        <v>551</v>
      </c>
      <c r="D2" s="622"/>
      <c r="E2" s="506"/>
    </row>
    <row r="3" spans="1:5" ht="45" customHeight="1">
      <c r="A3" s="624" t="s">
        <v>552</v>
      </c>
      <c r="B3" s="624"/>
      <c r="C3" s="624"/>
      <c r="D3" s="624"/>
    </row>
    <row r="4" spans="1:5" ht="21" customHeight="1">
      <c r="A4" s="508"/>
      <c r="B4" s="509"/>
      <c r="C4" s="509"/>
      <c r="D4" s="354" t="s">
        <v>184</v>
      </c>
    </row>
    <row r="5" spans="1:5" ht="15.75" customHeight="1">
      <c r="A5" s="625" t="s">
        <v>424</v>
      </c>
      <c r="B5" s="625" t="s">
        <v>185</v>
      </c>
      <c r="C5" s="544" t="s">
        <v>440</v>
      </c>
      <c r="D5" s="545" t="s">
        <v>441</v>
      </c>
    </row>
    <row r="6" spans="1:5">
      <c r="A6" s="625"/>
      <c r="B6" s="625"/>
      <c r="C6" s="546" t="s">
        <v>553</v>
      </c>
      <c r="D6" s="546" t="s">
        <v>553</v>
      </c>
    </row>
    <row r="7" spans="1:5" ht="47.25">
      <c r="A7" s="446" t="s">
        <v>498</v>
      </c>
      <c r="B7" s="511" t="s">
        <v>499</v>
      </c>
      <c r="C7" s="511"/>
      <c r="D7" s="512"/>
    </row>
    <row r="8" spans="1:5" ht="47.25">
      <c r="A8" s="445">
        <v>1</v>
      </c>
      <c r="B8" s="450" t="s">
        <v>500</v>
      </c>
      <c r="C8" s="513">
        <v>0</v>
      </c>
      <c r="D8" s="513">
        <v>0</v>
      </c>
    </row>
    <row r="9" spans="1:5" ht="63">
      <c r="A9" s="445">
        <v>2</v>
      </c>
      <c r="B9" s="450" t="s">
        <v>501</v>
      </c>
      <c r="C9" s="513">
        <v>0</v>
      </c>
      <c r="D9" s="513">
        <v>0</v>
      </c>
    </row>
    <row r="10" spans="1:5">
      <c r="A10" s="514"/>
      <c r="B10" s="515" t="s">
        <v>502</v>
      </c>
      <c r="C10" s="516">
        <f>SUM(C8:C9)</f>
        <v>0</v>
      </c>
      <c r="D10" s="516">
        <f>SUM(D8:D9)</f>
        <v>0</v>
      </c>
    </row>
    <row r="11" spans="1:5">
      <c r="A11" s="446" t="s">
        <v>503</v>
      </c>
      <c r="B11" s="511" t="s">
        <v>504</v>
      </c>
      <c r="C11" s="512"/>
      <c r="D11" s="512"/>
    </row>
    <row r="12" spans="1:5" ht="47.25">
      <c r="A12" s="445">
        <v>1</v>
      </c>
      <c r="B12" s="450" t="s">
        <v>505</v>
      </c>
      <c r="C12" s="513">
        <v>0</v>
      </c>
      <c r="D12" s="513">
        <v>0</v>
      </c>
    </row>
    <row r="13" spans="1:5" ht="63">
      <c r="A13" s="445">
        <v>2</v>
      </c>
      <c r="B13" s="450" t="s">
        <v>506</v>
      </c>
      <c r="C13" s="513">
        <v>0</v>
      </c>
      <c r="D13" s="513">
        <v>0</v>
      </c>
    </row>
    <row r="14" spans="1:5">
      <c r="A14" s="445" t="s">
        <v>42</v>
      </c>
      <c r="B14" s="517" t="s">
        <v>502</v>
      </c>
      <c r="C14" s="516">
        <f>SUM(C12:C13)</f>
        <v>0</v>
      </c>
      <c r="D14" s="516">
        <f>SUM(D12:D13)</f>
        <v>0</v>
      </c>
    </row>
  </sheetData>
  <mergeCells count="4">
    <mergeCell ref="C2:D2"/>
    <mergeCell ref="A3:D3"/>
    <mergeCell ref="A5:A6"/>
    <mergeCell ref="B5:B6"/>
  </mergeCells>
  <pageMargins left="0.78749999999999998" right="0" top="0" bottom="0" header="0.51180555555555496" footer="0.51180555555555496"/>
  <pageSetup paperSize="9" scale="78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workbookViewId="0">
      <selection activeCell="B3" sqref="B3"/>
    </sheetView>
  </sheetViews>
  <sheetFormatPr defaultColWidth="8.85546875" defaultRowHeight="15" outlineLevelCol="2"/>
  <cols>
    <col min="1" max="1" width="29" customWidth="1"/>
    <col min="2" max="2" width="28.5703125" customWidth="1"/>
    <col min="3" max="3" width="17.42578125" style="32" hidden="1" customWidth="1" outlineLevel="1"/>
    <col min="4" max="6" width="11" style="33" hidden="1" customWidth="1" outlineLevel="2"/>
    <col min="7" max="7" width="5.140625" style="33" hidden="1" customWidth="1" outlineLevel="2"/>
    <col min="8" max="8" width="19.140625" style="34" customWidth="1" collapsed="1"/>
  </cols>
  <sheetData>
    <row r="1" spans="1:8" ht="2.25" customHeight="1"/>
    <row r="2" spans="1:8" ht="0.75" customHeight="1">
      <c r="A2" s="35"/>
      <c r="B2" s="36"/>
      <c r="C2" s="36"/>
    </row>
    <row r="3" spans="1:8" ht="120" customHeight="1">
      <c r="A3" s="35"/>
      <c r="B3" s="13" t="s">
        <v>43</v>
      </c>
      <c r="C3" s="13"/>
      <c r="D3" s="13"/>
      <c r="E3" s="13"/>
      <c r="F3" s="13"/>
      <c r="G3" s="13"/>
      <c r="H3" s="13"/>
    </row>
    <row r="4" spans="1:8">
      <c r="A4" s="35"/>
      <c r="B4" s="35"/>
      <c r="C4" s="36"/>
    </row>
    <row r="5" spans="1:8" ht="15.75" customHeight="1">
      <c r="A5" s="12" t="s">
        <v>44</v>
      </c>
      <c r="B5" s="12"/>
      <c r="C5" s="12"/>
      <c r="D5" s="12"/>
      <c r="E5" s="12"/>
      <c r="F5" s="12"/>
      <c r="G5" s="12"/>
      <c r="H5" s="12"/>
    </row>
    <row r="6" spans="1:8" ht="15.75" customHeight="1">
      <c r="A6" s="12"/>
      <c r="B6" s="12"/>
      <c r="C6" s="12"/>
      <c r="D6" s="12"/>
      <c r="E6" s="12"/>
      <c r="F6" s="12"/>
      <c r="G6" s="12"/>
      <c r="H6" s="12"/>
    </row>
    <row r="7" spans="1:8" ht="15.75">
      <c r="A7" s="37"/>
      <c r="B7" s="37"/>
      <c r="C7" s="38"/>
      <c r="D7" s="39"/>
      <c r="E7" s="39"/>
      <c r="F7" s="39"/>
      <c r="G7" s="39"/>
      <c r="H7" s="40"/>
    </row>
    <row r="8" spans="1:8" ht="47.25" customHeight="1">
      <c r="A8" s="11" t="s">
        <v>45</v>
      </c>
      <c r="B8" s="11" t="s">
        <v>46</v>
      </c>
      <c r="C8" s="10" t="s">
        <v>47</v>
      </c>
      <c r="D8" s="9" t="s">
        <v>48</v>
      </c>
      <c r="E8" s="9" t="s">
        <v>49</v>
      </c>
      <c r="F8" s="9" t="s">
        <v>50</v>
      </c>
      <c r="G8" s="9" t="s">
        <v>51</v>
      </c>
      <c r="H8" s="8" t="s">
        <v>52</v>
      </c>
    </row>
    <row r="9" spans="1:8" ht="15" customHeight="1">
      <c r="A9" s="11"/>
      <c r="B9" s="11"/>
      <c r="C9" s="10"/>
      <c r="D9" s="9"/>
      <c r="E9" s="9"/>
      <c r="F9" s="9"/>
      <c r="G9" s="9"/>
      <c r="H9" s="8"/>
    </row>
    <row r="10" spans="1:8" ht="15.75">
      <c r="A10" s="43"/>
      <c r="B10" s="41" t="s">
        <v>53</v>
      </c>
      <c r="C10" s="42">
        <f>C11+C28</f>
        <v>5346.54</v>
      </c>
      <c r="D10" s="44">
        <f>SUM(D11:D37)</f>
        <v>577.21</v>
      </c>
      <c r="E10" s="44">
        <f>SUM(E11:E37)</f>
        <v>235</v>
      </c>
      <c r="F10" s="44">
        <f>SUM(F11:F37)</f>
        <v>40</v>
      </c>
      <c r="G10" s="44">
        <f>SUM(G11:G37)</f>
        <v>145.55000000000001</v>
      </c>
      <c r="H10" s="45">
        <f>H11+H28</f>
        <v>2612.3000000000002</v>
      </c>
    </row>
    <row r="11" spans="1:8" ht="47.25">
      <c r="A11" s="41" t="s">
        <v>54</v>
      </c>
      <c r="B11" s="41" t="s">
        <v>55</v>
      </c>
      <c r="C11" s="42">
        <f>C18+C14+C12</f>
        <v>815</v>
      </c>
      <c r="D11" s="46"/>
      <c r="E11" s="46"/>
      <c r="F11" s="46"/>
      <c r="G11" s="46"/>
      <c r="H11" s="45">
        <f>H12+H14+H18+H25</f>
        <v>1025</v>
      </c>
    </row>
    <row r="12" spans="1:8" ht="31.5">
      <c r="A12" s="41" t="s">
        <v>56</v>
      </c>
      <c r="B12" s="41" t="s">
        <v>57</v>
      </c>
      <c r="C12" s="42">
        <v>70</v>
      </c>
      <c r="D12" s="46"/>
      <c r="E12" s="46"/>
      <c r="F12" s="46"/>
      <c r="G12" s="46"/>
      <c r="H12" s="45">
        <f>H13</f>
        <v>10</v>
      </c>
    </row>
    <row r="13" spans="1:8" ht="31.5">
      <c r="A13" s="47" t="s">
        <v>58</v>
      </c>
      <c r="B13" s="47" t="s">
        <v>59</v>
      </c>
      <c r="C13" s="48">
        <v>70</v>
      </c>
      <c r="D13" s="46"/>
      <c r="E13" s="46">
        <v>45</v>
      </c>
      <c r="F13" s="46"/>
      <c r="G13" s="46"/>
      <c r="H13" s="49">
        <v>10</v>
      </c>
    </row>
    <row r="14" spans="1:8" ht="31.5">
      <c r="A14" s="41" t="s">
        <v>60</v>
      </c>
      <c r="B14" s="41" t="s">
        <v>61</v>
      </c>
      <c r="C14" s="42">
        <f>C15+C16+C17</f>
        <v>555</v>
      </c>
      <c r="D14" s="46"/>
      <c r="E14" s="46"/>
      <c r="F14" s="46"/>
      <c r="G14" s="46"/>
      <c r="H14" s="45">
        <f>H15+H16+H17</f>
        <v>800</v>
      </c>
    </row>
    <row r="15" spans="1:8" ht="47.25">
      <c r="A15" s="47" t="s">
        <v>62</v>
      </c>
      <c r="B15" s="47" t="s">
        <v>8</v>
      </c>
      <c r="C15" s="48">
        <v>450</v>
      </c>
      <c r="D15" s="46"/>
      <c r="E15" s="46"/>
      <c r="F15" s="46"/>
      <c r="G15" s="46"/>
      <c r="H15" s="49">
        <v>800</v>
      </c>
    </row>
    <row r="16" spans="1:8" ht="94.5" hidden="1">
      <c r="A16" s="47" t="s">
        <v>63</v>
      </c>
      <c r="B16" s="47" t="s">
        <v>9</v>
      </c>
      <c r="C16" s="48">
        <v>80</v>
      </c>
      <c r="D16" s="46"/>
      <c r="E16" s="46"/>
      <c r="F16" s="46"/>
      <c r="G16" s="46"/>
      <c r="H16" s="49">
        <v>0</v>
      </c>
    </row>
    <row r="17" spans="1:8" ht="78.75" hidden="1">
      <c r="A17" s="47" t="s">
        <v>64</v>
      </c>
      <c r="B17" s="47" t="s">
        <v>10</v>
      </c>
      <c r="C17" s="48">
        <v>25</v>
      </c>
      <c r="D17" s="46"/>
      <c r="E17" s="46"/>
      <c r="F17" s="46">
        <v>40</v>
      </c>
      <c r="G17" s="46">
        <v>30</v>
      </c>
      <c r="H17" s="49">
        <v>0</v>
      </c>
    </row>
    <row r="18" spans="1:8" ht="15.75">
      <c r="A18" s="41" t="s">
        <v>65</v>
      </c>
      <c r="B18" s="41" t="s">
        <v>66</v>
      </c>
      <c r="C18" s="42">
        <f>C19+C20</f>
        <v>190</v>
      </c>
      <c r="D18" s="46"/>
      <c r="E18" s="46"/>
      <c r="F18" s="46"/>
      <c r="G18" s="46"/>
      <c r="H18" s="45">
        <f>H19+H20</f>
        <v>95</v>
      </c>
    </row>
    <row r="19" spans="1:8" ht="126">
      <c r="A19" s="47" t="s">
        <v>67</v>
      </c>
      <c r="B19" s="47" t="s">
        <v>11</v>
      </c>
      <c r="C19" s="48">
        <v>50</v>
      </c>
      <c r="D19" s="46"/>
      <c r="E19" s="46"/>
      <c r="F19" s="46"/>
      <c r="G19" s="46"/>
      <c r="H19" s="49">
        <v>30</v>
      </c>
    </row>
    <row r="20" spans="1:8" ht="15.75">
      <c r="A20" s="41" t="s">
        <v>68</v>
      </c>
      <c r="B20" s="41" t="s">
        <v>12</v>
      </c>
      <c r="C20" s="42">
        <f>C21+C22</f>
        <v>140</v>
      </c>
      <c r="D20" s="46"/>
      <c r="E20" s="46"/>
      <c r="F20" s="46"/>
      <c r="G20" s="46"/>
      <c r="H20" s="45">
        <f>H21+H22</f>
        <v>65</v>
      </c>
    </row>
    <row r="21" spans="1:8" ht="141.75">
      <c r="A21" s="47" t="s">
        <v>69</v>
      </c>
      <c r="B21" s="47" t="s">
        <v>13</v>
      </c>
      <c r="C21" s="48">
        <v>120</v>
      </c>
      <c r="D21" s="46"/>
      <c r="E21" s="46"/>
      <c r="F21" s="46"/>
      <c r="G21" s="46"/>
      <c r="H21" s="49">
        <v>43</v>
      </c>
    </row>
    <row r="22" spans="1:8" ht="141.75">
      <c r="A22" s="47" t="s">
        <v>70</v>
      </c>
      <c r="B22" s="47" t="s">
        <v>14</v>
      </c>
      <c r="C22" s="48">
        <v>20</v>
      </c>
      <c r="D22" s="46"/>
      <c r="E22" s="46"/>
      <c r="F22" s="46"/>
      <c r="G22" s="46">
        <v>30</v>
      </c>
      <c r="H22" s="49">
        <v>22</v>
      </c>
    </row>
    <row r="23" spans="1:8" ht="63" hidden="1">
      <c r="A23" s="50" t="s">
        <v>71</v>
      </c>
      <c r="B23" s="41" t="s">
        <v>72</v>
      </c>
      <c r="C23" s="42"/>
      <c r="D23" s="44"/>
      <c r="E23" s="44"/>
      <c r="F23" s="44"/>
      <c r="G23" s="44"/>
      <c r="H23" s="45">
        <f>H24</f>
        <v>0</v>
      </c>
    </row>
    <row r="24" spans="1:8" ht="78.75" hidden="1">
      <c r="A24" s="51" t="s">
        <v>73</v>
      </c>
      <c r="B24" s="47" t="s">
        <v>74</v>
      </c>
      <c r="C24" s="48"/>
      <c r="D24" s="46"/>
      <c r="E24" s="46"/>
      <c r="F24" s="46"/>
      <c r="G24" s="46"/>
      <c r="H24" s="49">
        <v>0</v>
      </c>
    </row>
    <row r="25" spans="1:8" ht="15.75">
      <c r="A25" s="50" t="s">
        <v>75</v>
      </c>
      <c r="B25" s="41"/>
      <c r="C25" s="48"/>
      <c r="D25" s="46"/>
      <c r="E25" s="46"/>
      <c r="F25" s="46"/>
      <c r="G25" s="46"/>
      <c r="H25" s="45">
        <f>H26</f>
        <v>120</v>
      </c>
    </row>
    <row r="26" spans="1:8" ht="63">
      <c r="A26" s="51" t="s">
        <v>71</v>
      </c>
      <c r="B26" s="51" t="s">
        <v>76</v>
      </c>
      <c r="C26" s="48"/>
      <c r="D26" s="46"/>
      <c r="E26" s="46"/>
      <c r="F26" s="46"/>
      <c r="G26" s="46"/>
      <c r="H26" s="49">
        <f>H27</f>
        <v>120</v>
      </c>
    </row>
    <row r="27" spans="1:8" ht="247.5">
      <c r="A27" s="51" t="s">
        <v>77</v>
      </c>
      <c r="B27" s="52" t="s">
        <v>78</v>
      </c>
      <c r="C27" s="48"/>
      <c r="D27" s="46"/>
      <c r="E27" s="46"/>
      <c r="F27" s="46"/>
      <c r="G27" s="46"/>
      <c r="H27" s="49">
        <v>120</v>
      </c>
    </row>
    <row r="28" spans="1:8" ht="31.5">
      <c r="A28" s="41" t="s">
        <v>79</v>
      </c>
      <c r="B28" s="41" t="s">
        <v>80</v>
      </c>
      <c r="C28" s="42">
        <f>C29</f>
        <v>4531.54</v>
      </c>
      <c r="D28" s="46"/>
      <c r="E28" s="46"/>
      <c r="F28" s="46"/>
      <c r="G28" s="46"/>
      <c r="H28" s="45">
        <f>H29</f>
        <v>1587.3</v>
      </c>
    </row>
    <row r="29" spans="1:8" ht="78.75">
      <c r="A29" s="41" t="s">
        <v>81</v>
      </c>
      <c r="B29" s="41" t="s">
        <v>82</v>
      </c>
      <c r="C29" s="42">
        <f>C30+C31+C32+C34+C35+C37</f>
        <v>4531.54</v>
      </c>
      <c r="D29" s="46"/>
      <c r="E29" s="46"/>
      <c r="F29" s="46"/>
      <c r="G29" s="46"/>
      <c r="H29" s="45">
        <f>H30+H31+H32+H33+H34</f>
        <v>1587.3</v>
      </c>
    </row>
    <row r="30" spans="1:8" ht="63">
      <c r="A30" s="47" t="s">
        <v>83</v>
      </c>
      <c r="B30" s="47" t="s">
        <v>84</v>
      </c>
      <c r="C30" s="48">
        <v>1016.8</v>
      </c>
      <c r="D30" s="46"/>
      <c r="E30" s="46"/>
      <c r="F30" s="46"/>
      <c r="G30" s="46"/>
      <c r="H30" s="49">
        <v>765.7</v>
      </c>
    </row>
    <row r="31" spans="1:8" ht="110.25">
      <c r="A31" s="47" t="s">
        <v>85</v>
      </c>
      <c r="B31" s="47" t="s">
        <v>86</v>
      </c>
      <c r="C31" s="48">
        <v>60</v>
      </c>
      <c r="D31" s="46"/>
      <c r="E31" s="46"/>
      <c r="F31" s="46"/>
      <c r="G31" s="46"/>
      <c r="H31" s="49">
        <v>98.3</v>
      </c>
    </row>
    <row r="32" spans="1:8" ht="110.25">
      <c r="A32" s="47" t="s">
        <v>87</v>
      </c>
      <c r="B32" s="47" t="s">
        <v>88</v>
      </c>
      <c r="C32" s="48">
        <v>822</v>
      </c>
      <c r="D32" s="46"/>
      <c r="E32" s="46"/>
      <c r="F32" s="46"/>
      <c r="G32" s="46">
        <v>85.55</v>
      </c>
      <c r="H32" s="49">
        <v>433.3</v>
      </c>
    </row>
    <row r="33" spans="1:8" ht="126">
      <c r="A33" s="51" t="s">
        <v>89</v>
      </c>
      <c r="B33" s="47" t="s">
        <v>90</v>
      </c>
      <c r="C33" s="48">
        <v>626.95000000000005</v>
      </c>
      <c r="D33" s="46"/>
      <c r="E33" s="46"/>
      <c r="F33" s="46"/>
      <c r="G33" s="46"/>
      <c r="H33" s="49">
        <v>100</v>
      </c>
    </row>
    <row r="34" spans="1:8" ht="94.5">
      <c r="A34" s="51" t="s">
        <v>91</v>
      </c>
      <c r="B34" s="47" t="s">
        <v>92</v>
      </c>
      <c r="C34" s="48">
        <v>1401.2</v>
      </c>
      <c r="D34" s="46"/>
      <c r="E34" s="46"/>
      <c r="F34" s="46"/>
      <c r="G34" s="46"/>
      <c r="H34" s="49">
        <v>190</v>
      </c>
    </row>
    <row r="35" spans="1:8" ht="126" hidden="1">
      <c r="A35" s="51" t="s">
        <v>89</v>
      </c>
      <c r="B35" s="47" t="s">
        <v>90</v>
      </c>
      <c r="C35" s="48">
        <v>626.95000000000005</v>
      </c>
      <c r="D35" s="46"/>
      <c r="E35" s="46"/>
      <c r="F35" s="46"/>
      <c r="G35" s="46"/>
      <c r="H35" s="49">
        <v>0</v>
      </c>
    </row>
    <row r="36" spans="1:8" ht="46.15" hidden="1" customHeight="1">
      <c r="A36" s="53" t="s">
        <v>93</v>
      </c>
      <c r="B36" s="54" t="s">
        <v>94</v>
      </c>
      <c r="C36" s="55">
        <v>0</v>
      </c>
      <c r="D36" s="56"/>
      <c r="E36" s="56">
        <v>190</v>
      </c>
      <c r="F36" s="56"/>
      <c r="G36" s="56"/>
      <c r="H36" s="57">
        <v>0</v>
      </c>
    </row>
    <row r="37" spans="1:8" ht="113.25" hidden="1">
      <c r="A37" s="58" t="s">
        <v>95</v>
      </c>
      <c r="B37" s="59" t="s">
        <v>96</v>
      </c>
      <c r="C37" s="60" t="s">
        <v>97</v>
      </c>
      <c r="D37" s="61">
        <v>577.21</v>
      </c>
      <c r="E37" s="61"/>
      <c r="F37" s="61"/>
      <c r="G37" s="61"/>
      <c r="H37" s="62">
        <v>0</v>
      </c>
    </row>
  </sheetData>
  <mergeCells count="10">
    <mergeCell ref="B3:H3"/>
    <mergeCell ref="A5:H6"/>
    <mergeCell ref="A8:A9"/>
    <mergeCell ref="B8:B9"/>
    <mergeCell ref="C8:C9"/>
    <mergeCell ref="D8:D9"/>
    <mergeCell ref="E8:E9"/>
    <mergeCell ref="F8:F9"/>
    <mergeCell ref="G8:G9"/>
    <mergeCell ref="H8:H9"/>
  </mergeCells>
  <pageMargins left="0.32986111111111099" right="0.3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EEEEEE"/>
  </sheetPr>
  <dimension ref="A1:AMJ37"/>
  <sheetViews>
    <sheetView view="pageBreakPreview" workbookViewId="0">
      <selection activeCell="C1" sqref="C1"/>
    </sheetView>
  </sheetViews>
  <sheetFormatPr defaultColWidth="9.140625" defaultRowHeight="15.75" outlineLevelRow="1"/>
  <cols>
    <col min="1" max="1" width="34.7109375" style="547" customWidth="1"/>
    <col min="2" max="2" width="63.7109375" style="548" customWidth="1"/>
    <col min="3" max="3" width="16.28515625" style="489" customWidth="1"/>
    <col min="4" max="4" width="15.42578125" style="489" customWidth="1"/>
    <col min="5" max="255" width="9.140625" style="549"/>
    <col min="256" max="256" width="26.7109375" style="549" customWidth="1"/>
    <col min="257" max="257" width="81.42578125" style="549" customWidth="1"/>
    <col min="258" max="260" width="13.85546875" style="549" customWidth="1"/>
    <col min="261" max="511" width="9.140625" style="549"/>
    <col min="512" max="512" width="26.7109375" style="549" customWidth="1"/>
    <col min="513" max="513" width="81.42578125" style="549" customWidth="1"/>
    <col min="514" max="516" width="13.85546875" style="549" customWidth="1"/>
    <col min="517" max="767" width="9.140625" style="549"/>
    <col min="768" max="768" width="26.7109375" style="549" customWidth="1"/>
    <col min="769" max="769" width="81.42578125" style="549" customWidth="1"/>
    <col min="770" max="772" width="13.85546875" style="549" customWidth="1"/>
    <col min="773" max="1023" width="9.140625" style="549"/>
    <col min="1024" max="1024" width="26.7109375" style="549" customWidth="1"/>
  </cols>
  <sheetData>
    <row r="1" spans="1:6" ht="141.75" customHeight="1">
      <c r="A1" s="550"/>
      <c r="B1" s="550"/>
      <c r="C1" s="629" t="s">
        <v>554</v>
      </c>
      <c r="D1" s="629"/>
      <c r="E1" s="551"/>
      <c r="F1" s="551"/>
    </row>
    <row r="2" spans="1:6" ht="54.75" customHeight="1">
      <c r="A2" s="630" t="s">
        <v>555</v>
      </c>
      <c r="B2" s="630"/>
      <c r="C2" s="630"/>
      <c r="D2" s="630"/>
    </row>
    <row r="3" spans="1:6" ht="18.75" customHeight="1">
      <c r="D3" s="489" t="s">
        <v>556</v>
      </c>
    </row>
    <row r="4" spans="1:6" s="556" customFormat="1" ht="94.5" customHeight="1">
      <c r="A4" s="552" t="s">
        <v>45</v>
      </c>
      <c r="B4" s="553" t="s">
        <v>470</v>
      </c>
      <c r="C4" s="554" t="s">
        <v>441</v>
      </c>
      <c r="D4" s="555" t="s">
        <v>557</v>
      </c>
    </row>
    <row r="5" spans="1:6" ht="31.9" customHeight="1">
      <c r="A5" s="557" t="s">
        <v>471</v>
      </c>
      <c r="B5" s="558" t="s">
        <v>472</v>
      </c>
      <c r="C5" s="528">
        <f>C6+C11+C19</f>
        <v>0</v>
      </c>
      <c r="D5" s="528">
        <f>D6+D11+D19</f>
        <v>0</v>
      </c>
    </row>
    <row r="6" spans="1:6" ht="31.9" customHeight="1">
      <c r="A6" s="527" t="s">
        <v>511</v>
      </c>
      <c r="B6" s="559" t="s">
        <v>512</v>
      </c>
      <c r="C6" s="528">
        <f>C7+C9</f>
        <v>0</v>
      </c>
      <c r="D6" s="528">
        <f>D7+D9</f>
        <v>0</v>
      </c>
    </row>
    <row r="7" spans="1:6" ht="31.9" customHeight="1">
      <c r="A7" s="527" t="s">
        <v>513</v>
      </c>
      <c r="B7" s="559" t="s">
        <v>514</v>
      </c>
      <c r="C7" s="528">
        <f>C8</f>
        <v>0</v>
      </c>
      <c r="D7" s="528">
        <f>D8</f>
        <v>0</v>
      </c>
    </row>
    <row r="8" spans="1:6" ht="31.9" customHeight="1">
      <c r="A8" s="529" t="s">
        <v>515</v>
      </c>
      <c r="B8" s="91" t="s">
        <v>516</v>
      </c>
      <c r="C8" s="540">
        <v>0</v>
      </c>
      <c r="D8" s="540">
        <v>0</v>
      </c>
    </row>
    <row r="9" spans="1:6" ht="31.9" customHeight="1">
      <c r="A9" s="527" t="s">
        <v>517</v>
      </c>
      <c r="B9" s="559" t="s">
        <v>518</v>
      </c>
      <c r="C9" s="531">
        <f>C10</f>
        <v>0</v>
      </c>
      <c r="D9" s="531">
        <f>D10</f>
        <v>0</v>
      </c>
    </row>
    <row r="10" spans="1:6" ht="31.9" customHeight="1">
      <c r="A10" s="529" t="s">
        <v>519</v>
      </c>
      <c r="B10" s="91" t="s">
        <v>520</v>
      </c>
      <c r="C10" s="540"/>
      <c r="D10" s="540">
        <v>0</v>
      </c>
    </row>
    <row r="11" spans="1:6" ht="35.25" customHeight="1">
      <c r="A11" s="534" t="s">
        <v>523</v>
      </c>
      <c r="B11" s="535" t="s">
        <v>524</v>
      </c>
      <c r="C11" s="528">
        <f>C15+C17</f>
        <v>0</v>
      </c>
      <c r="D11" s="528">
        <f>D15+D17</f>
        <v>0</v>
      </c>
    </row>
    <row r="12" spans="1:6" ht="54.75" hidden="1" customHeight="1" outlineLevel="1">
      <c r="A12" s="536" t="s">
        <v>525</v>
      </c>
      <c r="B12" s="537" t="s">
        <v>526</v>
      </c>
      <c r="C12" s="538">
        <f>C13</f>
        <v>0</v>
      </c>
      <c r="D12" s="372">
        <f>D13</f>
        <v>0</v>
      </c>
    </row>
    <row r="13" spans="1:6" ht="55.5" hidden="1" customHeight="1" outlineLevel="1">
      <c r="A13" s="536" t="s">
        <v>527</v>
      </c>
      <c r="B13" s="537" t="s">
        <v>528</v>
      </c>
      <c r="C13" s="501">
        <f>C14</f>
        <v>0</v>
      </c>
      <c r="D13" s="386">
        <f>D14</f>
        <v>0</v>
      </c>
    </row>
    <row r="14" spans="1:6" ht="52.5" hidden="1" customHeight="1" outlineLevel="1">
      <c r="A14" s="536" t="s">
        <v>531</v>
      </c>
      <c r="B14" s="537" t="s">
        <v>530</v>
      </c>
      <c r="C14" s="386">
        <v>0</v>
      </c>
      <c r="D14" s="386"/>
    </row>
    <row r="15" spans="1:6" ht="52.5" customHeight="1" outlineLevel="1">
      <c r="A15" s="534" t="s">
        <v>527</v>
      </c>
      <c r="B15" s="539" t="s">
        <v>528</v>
      </c>
      <c r="C15" s="372">
        <f>C16</f>
        <v>0</v>
      </c>
      <c r="D15" s="372">
        <f>D16</f>
        <v>0</v>
      </c>
    </row>
    <row r="16" spans="1:6" ht="63" customHeight="1" outlineLevel="1">
      <c r="A16" s="536" t="s">
        <v>529</v>
      </c>
      <c r="B16" s="537" t="s">
        <v>530</v>
      </c>
      <c r="C16" s="386">
        <v>0</v>
      </c>
      <c r="D16" s="386">
        <v>0</v>
      </c>
    </row>
    <row r="17" spans="1:4" ht="45.6" customHeight="1">
      <c r="A17" s="534" t="s">
        <v>532</v>
      </c>
      <c r="B17" s="539" t="s">
        <v>533</v>
      </c>
      <c r="C17" s="528">
        <f>C18</f>
        <v>0</v>
      </c>
      <c r="D17" s="528">
        <f>D18</f>
        <v>0</v>
      </c>
    </row>
    <row r="18" spans="1:4" ht="43.15" customHeight="1">
      <c r="A18" s="536" t="s">
        <v>534</v>
      </c>
      <c r="B18" s="537" t="s">
        <v>535</v>
      </c>
      <c r="C18" s="540">
        <v>0</v>
      </c>
      <c r="D18" s="540">
        <v>0</v>
      </c>
    </row>
    <row r="19" spans="1:4" ht="34.15" customHeight="1">
      <c r="A19" s="534" t="s">
        <v>536</v>
      </c>
      <c r="B19" s="535" t="s">
        <v>537</v>
      </c>
      <c r="C19" s="541">
        <v>0</v>
      </c>
      <c r="D19" s="541">
        <v>0</v>
      </c>
    </row>
    <row r="20" spans="1:4" ht="50.45" customHeight="1">
      <c r="A20" s="534" t="s">
        <v>538</v>
      </c>
      <c r="B20" s="535" t="s">
        <v>539</v>
      </c>
      <c r="C20" s="462">
        <v>0</v>
      </c>
      <c r="D20" s="462">
        <v>0</v>
      </c>
    </row>
    <row r="21" spans="1:4" ht="51.6" customHeight="1">
      <c r="A21" s="536" t="s">
        <v>540</v>
      </c>
      <c r="B21" s="408" t="s">
        <v>179</v>
      </c>
      <c r="C21" s="462">
        <v>0</v>
      </c>
      <c r="D21" s="462">
        <v>0</v>
      </c>
    </row>
    <row r="22" spans="1:4" ht="58.9" customHeight="1">
      <c r="A22" s="536" t="s">
        <v>558</v>
      </c>
      <c r="B22" s="408" t="s">
        <v>179</v>
      </c>
      <c r="C22" s="462">
        <v>0</v>
      </c>
      <c r="D22" s="462">
        <v>0</v>
      </c>
    </row>
    <row r="23" spans="1:4" ht="50.25" customHeight="1">
      <c r="A23" s="534" t="s">
        <v>542</v>
      </c>
      <c r="B23" s="535" t="s">
        <v>543</v>
      </c>
      <c r="C23" s="541">
        <f t="shared" ref="C23:D25" si="0">+C24</f>
        <v>0</v>
      </c>
      <c r="D23" s="541">
        <f t="shared" si="0"/>
        <v>0</v>
      </c>
    </row>
    <row r="24" spans="1:4" ht="40.5" customHeight="1">
      <c r="A24" s="536" t="s">
        <v>544</v>
      </c>
      <c r="B24" s="537" t="s">
        <v>545</v>
      </c>
      <c r="C24" s="542">
        <f t="shared" si="0"/>
        <v>0</v>
      </c>
      <c r="D24" s="542">
        <f t="shared" si="0"/>
        <v>0</v>
      </c>
    </row>
    <row r="25" spans="1:4" ht="126.75">
      <c r="A25" s="536" t="s">
        <v>546</v>
      </c>
      <c r="B25" s="537" t="s">
        <v>547</v>
      </c>
      <c r="C25" s="542">
        <f t="shared" si="0"/>
        <v>0</v>
      </c>
      <c r="D25" s="542">
        <f t="shared" si="0"/>
        <v>0</v>
      </c>
    </row>
    <row r="26" spans="1:4" ht="111">
      <c r="A26" s="536" t="s">
        <v>548</v>
      </c>
      <c r="B26" s="537" t="s">
        <v>549</v>
      </c>
      <c r="C26" s="542">
        <v>0</v>
      </c>
      <c r="D26" s="542">
        <v>0</v>
      </c>
    </row>
    <row r="27" spans="1:4" ht="36" customHeight="1">
      <c r="B27" s="560"/>
    </row>
    <row r="28" spans="1:4" ht="54" customHeight="1">
      <c r="B28" s="560"/>
    </row>
    <row r="29" spans="1:4" ht="69.599999999999994" customHeight="1">
      <c r="B29" s="560"/>
    </row>
    <row r="30" spans="1:4" ht="31.5" customHeight="1">
      <c r="B30" s="560"/>
    </row>
    <row r="31" spans="1:4" ht="52.9" customHeight="1">
      <c r="B31" s="560"/>
    </row>
    <row r="32" spans="1:4" ht="69" customHeight="1">
      <c r="B32" s="560"/>
    </row>
    <row r="35" spans="2:2">
      <c r="B35" s="560"/>
    </row>
    <row r="37" spans="2:2" ht="59.25" customHeight="1">
      <c r="B37" s="560"/>
    </row>
  </sheetData>
  <mergeCells count="2">
    <mergeCell ref="C1:D1"/>
    <mergeCell ref="A2:D2"/>
  </mergeCells>
  <pageMargins left="1.1812499999999999" right="0.39374999999999999" top="0.78749999999999998" bottom="0.78749999999999998" header="0.51180555555555496" footer="0.51180555555555496"/>
  <pageSetup paperSize="9" scale="65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11"/>
  <sheetViews>
    <sheetView view="pageBreakPreview" workbookViewId="0">
      <selection activeCell="C6" sqref="C6"/>
    </sheetView>
  </sheetViews>
  <sheetFormatPr defaultColWidth="9.140625" defaultRowHeight="15.75"/>
  <cols>
    <col min="1" max="1" width="9.85546875" style="561" customWidth="1"/>
    <col min="2" max="2" width="67.5703125" style="562" customWidth="1"/>
    <col min="3" max="3" width="19.140625" style="563" customWidth="1"/>
    <col min="4" max="1024" width="9.140625" style="561"/>
  </cols>
  <sheetData>
    <row r="1" spans="1:3" ht="63" customHeight="1">
      <c r="A1" s="629" t="s">
        <v>559</v>
      </c>
      <c r="B1" s="629"/>
      <c r="C1" s="629"/>
    </row>
    <row r="2" spans="1:3" ht="20.45" customHeight="1">
      <c r="A2" s="19"/>
      <c r="B2" s="18"/>
      <c r="C2" s="18"/>
    </row>
    <row r="3" spans="1:3" ht="39" customHeight="1">
      <c r="A3" s="631" t="s">
        <v>560</v>
      </c>
      <c r="B3" s="631"/>
      <c r="C3" s="631"/>
    </row>
    <row r="4" spans="1:3" ht="15" customHeight="1">
      <c r="A4" s="4" t="s">
        <v>424</v>
      </c>
      <c r="B4" s="4" t="s">
        <v>185</v>
      </c>
      <c r="C4" s="632" t="s">
        <v>435</v>
      </c>
    </row>
    <row r="5" spans="1:3">
      <c r="A5" s="4"/>
      <c r="B5" s="4"/>
      <c r="C5" s="632"/>
    </row>
    <row r="6" spans="1:3" ht="25.5">
      <c r="A6" s="564" t="s">
        <v>498</v>
      </c>
      <c r="B6" s="565" t="s">
        <v>499</v>
      </c>
      <c r="C6" s="566"/>
    </row>
    <row r="7" spans="1:3" ht="32.25">
      <c r="A7" s="567">
        <v>1</v>
      </c>
      <c r="B7" s="568" t="s">
        <v>561</v>
      </c>
      <c r="C7" s="569">
        <v>0</v>
      </c>
    </row>
    <row r="8" spans="1:3">
      <c r="A8" s="570"/>
      <c r="B8" s="571" t="s">
        <v>502</v>
      </c>
      <c r="C8" s="572">
        <f>C7</f>
        <v>0</v>
      </c>
    </row>
    <row r="9" spans="1:3">
      <c r="A9" s="564" t="s">
        <v>503</v>
      </c>
      <c r="B9" s="565" t="s">
        <v>504</v>
      </c>
      <c r="C9" s="572"/>
    </row>
    <row r="10" spans="1:3" ht="63.75">
      <c r="A10" s="567">
        <v>1</v>
      </c>
      <c r="B10" s="568" t="s">
        <v>505</v>
      </c>
      <c r="C10" s="569">
        <v>0</v>
      </c>
    </row>
    <row r="11" spans="1:3">
      <c r="A11" s="567" t="s">
        <v>42</v>
      </c>
      <c r="B11" s="573" t="s">
        <v>502</v>
      </c>
      <c r="C11" s="572">
        <f>C10</f>
        <v>0</v>
      </c>
    </row>
  </sheetData>
  <mergeCells count="5">
    <mergeCell ref="A1:C1"/>
    <mergeCell ref="A3:C3"/>
    <mergeCell ref="A4:A5"/>
    <mergeCell ref="B4:B5"/>
    <mergeCell ref="C4:C5"/>
  </mergeCells>
  <pageMargins left="1.1812499999999999" right="0.39374999999999999" top="0.78749999999999998" bottom="0.78749999999999998" header="0.51180555555555496" footer="0.51180555555555496"/>
  <pageSetup paperSize="9" scale="88" firstPageNumber="0" fitToHeight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15"/>
  <sheetViews>
    <sheetView view="pageBreakPreview" workbookViewId="0">
      <selection activeCell="C1" sqref="C1"/>
    </sheetView>
  </sheetViews>
  <sheetFormatPr defaultColWidth="9.140625" defaultRowHeight="15.75"/>
  <cols>
    <col min="1" max="1" width="9.85546875" style="561" customWidth="1"/>
    <col min="2" max="2" width="67.5703125" style="562" customWidth="1"/>
    <col min="3" max="3" width="15.7109375" style="562" customWidth="1"/>
    <col min="4" max="4" width="15.7109375" style="574" customWidth="1"/>
    <col min="5" max="5" width="10.5703125" style="561" customWidth="1"/>
    <col min="6" max="1024" width="9.140625" style="561"/>
  </cols>
  <sheetData>
    <row r="1" spans="1:5" ht="113.45" customHeight="1">
      <c r="A1" s="575"/>
      <c r="B1" s="575"/>
      <c r="C1" s="629" t="s">
        <v>562</v>
      </c>
      <c r="D1" s="629"/>
    </row>
    <row r="2" spans="1:5">
      <c r="A2" s="633"/>
      <c r="B2" s="633"/>
      <c r="C2" s="633"/>
      <c r="D2" s="633"/>
    </row>
    <row r="3" spans="1:5" ht="51" customHeight="1">
      <c r="A3" s="631" t="s">
        <v>563</v>
      </c>
      <c r="B3" s="631"/>
      <c r="C3" s="631"/>
      <c r="D3" s="631"/>
    </row>
    <row r="4" spans="1:5" ht="15" customHeight="1">
      <c r="A4" s="634" t="s">
        <v>556</v>
      </c>
      <c r="B4" s="634"/>
      <c r="C4" s="634"/>
      <c r="D4" s="634"/>
    </row>
    <row r="5" spans="1:5" ht="15" customHeight="1">
      <c r="A5" s="4" t="s">
        <v>424</v>
      </c>
      <c r="B5" s="4" t="s">
        <v>185</v>
      </c>
      <c r="C5" s="632" t="s">
        <v>435</v>
      </c>
      <c r="D5" s="632"/>
    </row>
    <row r="6" spans="1:5">
      <c r="A6" s="4"/>
      <c r="B6" s="4"/>
      <c r="C6" s="22" t="s">
        <v>441</v>
      </c>
      <c r="D6" s="22" t="s">
        <v>564</v>
      </c>
    </row>
    <row r="7" spans="1:5" ht="27">
      <c r="A7" s="564" t="s">
        <v>498</v>
      </c>
      <c r="B7" s="576" t="s">
        <v>499</v>
      </c>
      <c r="C7" s="577"/>
      <c r="D7" s="577"/>
    </row>
    <row r="8" spans="1:5" ht="32.25">
      <c r="A8" s="567">
        <v>1</v>
      </c>
      <c r="B8" s="568" t="s">
        <v>561</v>
      </c>
      <c r="C8" s="577">
        <v>0</v>
      </c>
      <c r="D8" s="577">
        <v>0</v>
      </c>
      <c r="E8" s="578"/>
    </row>
    <row r="9" spans="1:5" ht="16.5">
      <c r="A9" s="567"/>
      <c r="B9" s="568"/>
      <c r="C9" s="577"/>
      <c r="D9" s="577"/>
    </row>
    <row r="10" spans="1:5">
      <c r="A10" s="570"/>
      <c r="B10" s="579" t="s">
        <v>502</v>
      </c>
      <c r="C10" s="580">
        <f>C8+C9</f>
        <v>0</v>
      </c>
      <c r="D10" s="580">
        <f>SUM(D8:D9)</f>
        <v>0</v>
      </c>
    </row>
    <row r="11" spans="1:5">
      <c r="A11" s="564" t="s">
        <v>503</v>
      </c>
      <c r="B11" s="576" t="s">
        <v>504</v>
      </c>
      <c r="C11" s="577"/>
      <c r="D11" s="581"/>
    </row>
    <row r="12" spans="1:5" ht="63.75">
      <c r="A12" s="567">
        <v>1</v>
      </c>
      <c r="B12" s="568" t="s">
        <v>565</v>
      </c>
      <c r="C12" s="577">
        <v>0</v>
      </c>
      <c r="D12" s="577">
        <v>0</v>
      </c>
    </row>
    <row r="13" spans="1:5" ht="63.75">
      <c r="A13" s="567"/>
      <c r="B13" s="568" t="s">
        <v>505</v>
      </c>
      <c r="C13" s="577">
        <v>0</v>
      </c>
      <c r="D13" s="577">
        <v>0</v>
      </c>
    </row>
    <row r="14" spans="1:5">
      <c r="A14" s="567" t="s">
        <v>42</v>
      </c>
      <c r="B14" s="582" t="s">
        <v>502</v>
      </c>
      <c r="C14" s="572">
        <f>C12+C13</f>
        <v>0</v>
      </c>
      <c r="D14" s="572">
        <f>D12+D13</f>
        <v>0</v>
      </c>
    </row>
    <row r="15" spans="1:5">
      <c r="C15" s="583"/>
      <c r="D15" s="583"/>
    </row>
  </sheetData>
  <mergeCells count="7">
    <mergeCell ref="C1:D1"/>
    <mergeCell ref="A2:D2"/>
    <mergeCell ref="A3:D3"/>
    <mergeCell ref="A4:D4"/>
    <mergeCell ref="A5:A6"/>
    <mergeCell ref="B5:B6"/>
    <mergeCell ref="C5:D5"/>
  </mergeCells>
  <pageMargins left="1.1812499999999999" right="0.39374999999999999" top="0.78749999999999998" bottom="0.78749999999999998" header="0.51180555555555496" footer="0.51180555555555496"/>
  <pageSetup paperSize="9" scale="78" firstPageNumber="0" fitToHeight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11"/>
  <sheetViews>
    <sheetView view="pageBreakPreview" workbookViewId="0"/>
  </sheetViews>
  <sheetFormatPr defaultColWidth="9.140625" defaultRowHeight="15.75"/>
  <cols>
    <col min="1" max="1" width="9.85546875" style="561" customWidth="1"/>
    <col min="2" max="2" width="67.5703125" style="562" customWidth="1"/>
    <col min="3" max="3" width="19.140625" style="563" customWidth="1"/>
    <col min="4" max="1024" width="9.140625" style="561"/>
  </cols>
  <sheetData>
    <row r="1" spans="1:3" ht="63" customHeight="1">
      <c r="A1" s="629" t="s">
        <v>566</v>
      </c>
      <c r="B1" s="629"/>
      <c r="C1" s="629"/>
    </row>
    <row r="2" spans="1:3" ht="20.45" customHeight="1">
      <c r="A2" s="19"/>
      <c r="B2" s="18"/>
      <c r="C2" s="18"/>
    </row>
    <row r="3" spans="1:3" ht="39" customHeight="1">
      <c r="A3" s="631" t="s">
        <v>567</v>
      </c>
      <c r="B3" s="631"/>
      <c r="C3" s="631"/>
    </row>
    <row r="4" spans="1:3" ht="15" customHeight="1">
      <c r="A4" s="4" t="s">
        <v>424</v>
      </c>
      <c r="B4" s="4" t="s">
        <v>185</v>
      </c>
      <c r="C4" s="632" t="s">
        <v>435</v>
      </c>
    </row>
    <row r="5" spans="1:3">
      <c r="A5" s="4"/>
      <c r="B5" s="4"/>
      <c r="C5" s="632"/>
    </row>
    <row r="6" spans="1:3" ht="25.5">
      <c r="A6" s="564" t="s">
        <v>498</v>
      </c>
      <c r="B6" s="565" t="s">
        <v>499</v>
      </c>
      <c r="C6" s="566"/>
    </row>
    <row r="7" spans="1:3" ht="45">
      <c r="A7" s="567">
        <v>1</v>
      </c>
      <c r="B7" s="584" t="s">
        <v>568</v>
      </c>
      <c r="C7" s="569">
        <v>0</v>
      </c>
    </row>
    <row r="8" spans="1:3">
      <c r="A8" s="570"/>
      <c r="B8" s="571" t="s">
        <v>502</v>
      </c>
      <c r="C8" s="572">
        <f>C7</f>
        <v>0</v>
      </c>
    </row>
    <row r="9" spans="1:3">
      <c r="A9" s="564" t="s">
        <v>503</v>
      </c>
      <c r="B9" s="565" t="s">
        <v>504</v>
      </c>
      <c r="C9" s="572"/>
    </row>
    <row r="10" spans="1:3" ht="45">
      <c r="A10" s="567">
        <v>1</v>
      </c>
      <c r="B10" s="584" t="s">
        <v>505</v>
      </c>
      <c r="C10" s="569">
        <v>0</v>
      </c>
    </row>
    <row r="11" spans="1:3">
      <c r="A11" s="567" t="s">
        <v>42</v>
      </c>
      <c r="B11" s="573" t="s">
        <v>502</v>
      </c>
      <c r="C11" s="572">
        <f>C10</f>
        <v>0</v>
      </c>
    </row>
  </sheetData>
  <mergeCells count="5">
    <mergeCell ref="A1:C1"/>
    <mergeCell ref="A3:C3"/>
    <mergeCell ref="A4:A5"/>
    <mergeCell ref="B4:B5"/>
    <mergeCell ref="C4:C5"/>
  </mergeCells>
  <pageMargins left="0.70833333333333304" right="0.70833333333333304" top="0.74791666666666701" bottom="0.74791666666666701" header="0.51180555555555496" footer="0.51180555555555496"/>
  <pageSetup paperSize="9" scale="90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EEEEEE"/>
  </sheetPr>
  <dimension ref="A1:AMJ11"/>
  <sheetViews>
    <sheetView view="pageBreakPreview" workbookViewId="0">
      <selection activeCell="C1" sqref="C1"/>
    </sheetView>
  </sheetViews>
  <sheetFormatPr defaultColWidth="9.140625" defaultRowHeight="15.75"/>
  <cols>
    <col min="1" max="1" width="7" style="561" customWidth="1"/>
    <col min="2" max="2" width="59.42578125" style="562" customWidth="1"/>
    <col min="3" max="3" width="11" style="563" customWidth="1"/>
    <col min="4" max="4" width="9.7109375" style="561" customWidth="1"/>
    <col min="5" max="1024" width="9.140625" style="561"/>
  </cols>
  <sheetData>
    <row r="1" spans="1:4" ht="117.95" customHeight="1">
      <c r="A1" s="585"/>
      <c r="B1" s="500"/>
      <c r="C1" s="635" t="s">
        <v>569</v>
      </c>
      <c r="D1" s="635"/>
    </row>
    <row r="2" spans="1:4" ht="20.45" customHeight="1">
      <c r="A2" s="19"/>
      <c r="B2" s="18"/>
      <c r="C2" s="18"/>
    </row>
    <row r="3" spans="1:4" ht="39" customHeight="1">
      <c r="A3" s="636" t="s">
        <v>570</v>
      </c>
      <c r="B3" s="636"/>
      <c r="C3" s="636"/>
      <c r="D3" s="636"/>
    </row>
    <row r="4" spans="1:4" ht="15" customHeight="1">
      <c r="A4" s="637" t="s">
        <v>424</v>
      </c>
      <c r="B4" s="637" t="s">
        <v>185</v>
      </c>
      <c r="C4" s="638" t="s">
        <v>435</v>
      </c>
      <c r="D4" s="638"/>
    </row>
    <row r="5" spans="1:4">
      <c r="A5" s="637"/>
      <c r="B5" s="637"/>
      <c r="C5" s="25">
        <v>2022</v>
      </c>
      <c r="D5" s="564">
        <v>2023</v>
      </c>
    </row>
    <row r="6" spans="1:4" ht="25.5">
      <c r="A6" s="564" t="s">
        <v>498</v>
      </c>
      <c r="B6" s="565" t="s">
        <v>499</v>
      </c>
      <c r="C6" s="566"/>
      <c r="D6" s="566"/>
    </row>
    <row r="7" spans="1:4" ht="45">
      <c r="A7" s="567">
        <v>1</v>
      </c>
      <c r="B7" s="584" t="s">
        <v>568</v>
      </c>
      <c r="C7" s="569">
        <v>0</v>
      </c>
      <c r="D7" s="569">
        <v>0</v>
      </c>
    </row>
    <row r="8" spans="1:4">
      <c r="A8" s="570"/>
      <c r="B8" s="571" t="s">
        <v>502</v>
      </c>
      <c r="C8" s="572">
        <f>C7</f>
        <v>0</v>
      </c>
      <c r="D8" s="572">
        <f>D7</f>
        <v>0</v>
      </c>
    </row>
    <row r="9" spans="1:4">
      <c r="A9" s="564" t="s">
        <v>503</v>
      </c>
      <c r="B9" s="565" t="s">
        <v>504</v>
      </c>
      <c r="C9" s="572"/>
      <c r="D9" s="572"/>
    </row>
    <row r="10" spans="1:4" ht="45">
      <c r="A10" s="567">
        <v>1</v>
      </c>
      <c r="B10" s="584" t="s">
        <v>505</v>
      </c>
      <c r="C10" s="569">
        <v>0</v>
      </c>
      <c r="D10" s="569">
        <v>0</v>
      </c>
    </row>
    <row r="11" spans="1:4">
      <c r="A11" s="567" t="s">
        <v>42</v>
      </c>
      <c r="B11" s="573" t="s">
        <v>502</v>
      </c>
      <c r="C11" s="572">
        <f>C10</f>
        <v>0</v>
      </c>
      <c r="D11" s="572">
        <f>D10</f>
        <v>0</v>
      </c>
    </row>
  </sheetData>
  <mergeCells count="5">
    <mergeCell ref="C1:D1"/>
    <mergeCell ref="A3:D3"/>
    <mergeCell ref="A4:A5"/>
    <mergeCell ref="B4:B5"/>
    <mergeCell ref="C4:D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29"/>
  <sheetViews>
    <sheetView view="pageBreakPreview" workbookViewId="0">
      <selection activeCell="E1" sqref="E1"/>
    </sheetView>
  </sheetViews>
  <sheetFormatPr defaultColWidth="9.140625" defaultRowHeight="15"/>
  <cols>
    <col min="1" max="1" width="5.5703125" style="586" customWidth="1"/>
    <col min="2" max="2" width="25.5703125" style="586" customWidth="1"/>
    <col min="3" max="3" width="21.7109375" style="586" customWidth="1"/>
    <col min="4" max="4" width="19.42578125" style="586" customWidth="1"/>
    <col min="5" max="5" width="25.85546875" style="586" customWidth="1"/>
    <col min="6" max="254" width="9.140625" style="586"/>
    <col min="255" max="255" width="5.5703125" style="586" customWidth="1"/>
    <col min="256" max="256" width="23" style="586" customWidth="1"/>
    <col min="257" max="257" width="29.140625" style="586" customWidth="1"/>
    <col min="258" max="258" width="14.7109375" style="586" customWidth="1"/>
    <col min="259" max="259" width="14.140625" style="586" customWidth="1"/>
    <col min="260" max="260" width="15" style="586" customWidth="1"/>
    <col min="261" max="261" width="39.42578125" style="586" customWidth="1"/>
    <col min="262" max="510" width="9.140625" style="586"/>
    <col min="511" max="511" width="5.5703125" style="586" customWidth="1"/>
    <col min="512" max="512" width="23" style="586" customWidth="1"/>
    <col min="513" max="513" width="29.140625" style="586" customWidth="1"/>
    <col min="514" max="514" width="14.7109375" style="586" customWidth="1"/>
    <col min="515" max="515" width="14.140625" style="586" customWidth="1"/>
    <col min="516" max="516" width="15" style="586" customWidth="1"/>
    <col min="517" max="517" width="39.42578125" style="586" customWidth="1"/>
    <col min="518" max="766" width="9.140625" style="586"/>
    <col min="767" max="767" width="5.5703125" style="586" customWidth="1"/>
    <col min="768" max="768" width="23" style="586" customWidth="1"/>
    <col min="769" max="769" width="29.140625" style="586" customWidth="1"/>
    <col min="770" max="770" width="14.7109375" style="586" customWidth="1"/>
    <col min="771" max="771" width="14.140625" style="586" customWidth="1"/>
    <col min="772" max="772" width="15" style="586" customWidth="1"/>
    <col min="773" max="773" width="39.42578125" style="586" customWidth="1"/>
    <col min="774" max="1022" width="9.140625" style="586"/>
    <col min="1023" max="1023" width="5.5703125" style="586" customWidth="1"/>
    <col min="1024" max="1024" width="23" style="586" customWidth="1"/>
  </cols>
  <sheetData>
    <row r="1" spans="1:7" s="588" customFormat="1" ht="73.150000000000006" customHeight="1">
      <c r="A1" s="635"/>
      <c r="B1" s="635"/>
      <c r="C1" s="550"/>
      <c r="D1" s="550"/>
      <c r="E1" s="635" t="s">
        <v>571</v>
      </c>
      <c r="F1" s="635"/>
      <c r="G1" s="587"/>
    </row>
    <row r="2" spans="1:7" s="588" customFormat="1" ht="15.75">
      <c r="A2" s="589"/>
      <c r="B2" s="589"/>
      <c r="C2" s="589"/>
      <c r="D2" s="589"/>
      <c r="E2" s="590"/>
    </row>
    <row r="3" spans="1:7" s="591" customFormat="1" ht="31.15" customHeight="1">
      <c r="A3" s="639" t="s">
        <v>572</v>
      </c>
      <c r="B3" s="639"/>
      <c r="C3" s="639"/>
      <c r="D3" s="639"/>
      <c r="E3" s="639"/>
    </row>
    <row r="4" spans="1:7" s="591" customFormat="1" ht="16.5">
      <c r="A4" s="592"/>
      <c r="B4" s="593"/>
      <c r="C4" s="593"/>
      <c r="D4" s="593"/>
      <c r="E4" s="593"/>
    </row>
    <row r="5" spans="1:7" s="594" customFormat="1" ht="15.6" customHeight="1">
      <c r="A5" s="639"/>
      <c r="B5" s="639"/>
      <c r="C5" s="639"/>
      <c r="D5" s="639"/>
      <c r="E5" s="639"/>
    </row>
    <row r="6" spans="1:7" s="471" customFormat="1" ht="16.5">
      <c r="A6" s="561"/>
      <c r="B6" s="561"/>
      <c r="C6" s="561"/>
      <c r="D6" s="561"/>
      <c r="E6" s="595" t="s">
        <v>423</v>
      </c>
    </row>
    <row r="7" spans="1:7" s="471" customFormat="1" ht="45">
      <c r="A7" s="596" t="s">
        <v>424</v>
      </c>
      <c r="B7" s="596" t="s">
        <v>573</v>
      </c>
      <c r="C7" s="596" t="s">
        <v>574</v>
      </c>
      <c r="D7" s="596" t="s">
        <v>428</v>
      </c>
      <c r="E7" s="596" t="s">
        <v>575</v>
      </c>
    </row>
    <row r="8" spans="1:7" s="597" customFormat="1" ht="15.75">
      <c r="A8" s="596">
        <v>1</v>
      </c>
      <c r="B8" s="596" t="s">
        <v>431</v>
      </c>
      <c r="C8" s="596" t="s">
        <v>432</v>
      </c>
      <c r="D8" s="596" t="s">
        <v>432</v>
      </c>
      <c r="E8" s="596" t="s">
        <v>432</v>
      </c>
    </row>
    <row r="9" spans="1:7" s="602" customFormat="1" ht="16.5">
      <c r="A9" s="598"/>
      <c r="B9" s="599"/>
      <c r="C9" s="600"/>
      <c r="D9" s="600"/>
      <c r="E9" s="601"/>
    </row>
    <row r="10" spans="1:7" s="471" customFormat="1" ht="15.75">
      <c r="A10" s="482"/>
      <c r="B10" s="482"/>
      <c r="C10" s="482"/>
      <c r="D10" s="482"/>
      <c r="E10" s="482"/>
    </row>
    <row r="11" spans="1:7" s="471" customFormat="1" ht="15.75">
      <c r="A11" s="482"/>
      <c r="B11" s="482"/>
      <c r="C11" s="482"/>
      <c r="D11" s="482"/>
      <c r="E11" s="482"/>
    </row>
    <row r="12" spans="1:7" s="471" customFormat="1" ht="15.75">
      <c r="A12" s="482"/>
      <c r="B12" s="482"/>
      <c r="C12" s="482"/>
      <c r="D12" s="482"/>
      <c r="E12" s="482"/>
    </row>
    <row r="13" spans="1:7">
      <c r="A13" s="485"/>
      <c r="B13" s="603"/>
      <c r="C13" s="485"/>
      <c r="D13" s="485"/>
      <c r="E13" s="485"/>
    </row>
    <row r="14" spans="1:7" ht="15.75">
      <c r="A14" s="485"/>
      <c r="B14" s="604"/>
      <c r="C14" s="485"/>
      <c r="D14" s="485"/>
      <c r="E14" s="485"/>
    </row>
    <row r="15" spans="1:7">
      <c r="A15" s="485"/>
      <c r="B15" s="485"/>
      <c r="C15" s="485"/>
      <c r="D15" s="485"/>
      <c r="E15" s="485"/>
    </row>
    <row r="16" spans="1:7">
      <c r="A16" s="485"/>
      <c r="B16" s="485"/>
      <c r="C16" s="485"/>
      <c r="D16" s="485"/>
      <c r="E16" s="485"/>
    </row>
    <row r="17" spans="1:5">
      <c r="A17" s="485"/>
      <c r="B17" s="485"/>
      <c r="C17" s="485"/>
      <c r="D17" s="485"/>
      <c r="E17" s="485"/>
    </row>
    <row r="18" spans="1:5">
      <c r="A18" s="485"/>
      <c r="B18" s="485"/>
      <c r="C18" s="485"/>
      <c r="D18" s="485"/>
      <c r="E18" s="485"/>
    </row>
    <row r="19" spans="1:5">
      <c r="A19" s="485"/>
      <c r="B19" s="485"/>
      <c r="C19" s="485"/>
      <c r="D19" s="485"/>
      <c r="E19" s="485"/>
    </row>
    <row r="20" spans="1:5">
      <c r="A20" s="485"/>
      <c r="B20" s="485"/>
      <c r="C20" s="485"/>
      <c r="D20" s="485"/>
      <c r="E20" s="485"/>
    </row>
    <row r="21" spans="1:5">
      <c r="A21" s="485"/>
      <c r="B21" s="485"/>
      <c r="C21" s="485"/>
      <c r="D21" s="485"/>
      <c r="E21" s="485"/>
    </row>
    <row r="22" spans="1:5">
      <c r="A22" s="485"/>
      <c r="B22" s="485"/>
      <c r="C22" s="485"/>
      <c r="D22" s="485"/>
      <c r="E22" s="485"/>
    </row>
    <row r="23" spans="1:5">
      <c r="A23" s="485"/>
      <c r="B23" s="485"/>
      <c r="C23" s="485"/>
      <c r="D23" s="485"/>
      <c r="E23" s="605"/>
    </row>
    <row r="24" spans="1:5">
      <c r="A24" s="485"/>
      <c r="B24" s="485"/>
      <c r="C24" s="485"/>
      <c r="D24" s="485"/>
      <c r="E24" s="485"/>
    </row>
    <row r="25" spans="1:5">
      <c r="A25" s="485"/>
      <c r="B25" s="485"/>
      <c r="C25" s="485"/>
      <c r="D25" s="485"/>
      <c r="E25" s="485"/>
    </row>
    <row r="26" spans="1:5">
      <c r="A26" s="485"/>
      <c r="B26" s="485"/>
      <c r="C26" s="485"/>
      <c r="D26" s="485"/>
      <c r="E26" s="606"/>
    </row>
    <row r="27" spans="1:5">
      <c r="A27" s="485"/>
      <c r="B27" s="485"/>
      <c r="C27" s="485"/>
      <c r="D27" s="485"/>
      <c r="E27" s="485"/>
    </row>
    <row r="28" spans="1:5">
      <c r="A28" s="485"/>
      <c r="B28" s="485"/>
      <c r="C28" s="485"/>
      <c r="D28" s="485"/>
      <c r="E28" s="485"/>
    </row>
    <row r="29" spans="1:5">
      <c r="A29" s="485"/>
      <c r="B29" s="485"/>
      <c r="C29" s="485"/>
      <c r="D29" s="485"/>
      <c r="E29" s="485"/>
    </row>
  </sheetData>
  <mergeCells count="4">
    <mergeCell ref="A1:B1"/>
    <mergeCell ref="E1:F1"/>
    <mergeCell ref="A3:E3"/>
    <mergeCell ref="A5:E5"/>
  </mergeCells>
  <pageMargins left="1.1812499999999999" right="0.39374999999999999" top="0.78749999999999998" bottom="0.78749999999999998" header="0.51180555555555496" footer="0.51180555555555496"/>
  <pageSetup paperSize="9" scale="79" firstPageNumber="0" fitToHeight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AMJ29"/>
  <sheetViews>
    <sheetView view="pageBreakPreview" workbookViewId="0">
      <selection activeCell="A5" sqref="A5"/>
    </sheetView>
  </sheetViews>
  <sheetFormatPr defaultColWidth="9.140625" defaultRowHeight="15"/>
  <cols>
    <col min="1" max="1" width="5.5703125" style="586" customWidth="1"/>
    <col min="2" max="2" width="19.7109375" style="586" customWidth="1"/>
    <col min="3" max="3" width="21" style="586" customWidth="1"/>
    <col min="4" max="4" width="18.140625" style="586" customWidth="1"/>
    <col min="5" max="5" width="15.85546875" style="586" customWidth="1"/>
    <col min="6" max="254" width="9.140625" style="586"/>
    <col min="255" max="255" width="5.5703125" style="586" customWidth="1"/>
    <col min="256" max="256" width="23" style="586" customWidth="1"/>
    <col min="257" max="257" width="29.140625" style="586" customWidth="1"/>
    <col min="258" max="258" width="14.7109375" style="586" customWidth="1"/>
    <col min="259" max="259" width="14.140625" style="586" customWidth="1"/>
    <col min="260" max="260" width="15" style="586" customWidth="1"/>
    <col min="261" max="261" width="39.42578125" style="586" customWidth="1"/>
    <col min="262" max="510" width="9.140625" style="586"/>
    <col min="511" max="511" width="5.5703125" style="586" customWidth="1"/>
    <col min="512" max="512" width="23" style="586" customWidth="1"/>
    <col min="513" max="513" width="29.140625" style="586" customWidth="1"/>
    <col min="514" max="514" width="14.7109375" style="586" customWidth="1"/>
    <col min="515" max="515" width="14.140625" style="586" customWidth="1"/>
    <col min="516" max="516" width="15" style="586" customWidth="1"/>
    <col min="517" max="517" width="39.42578125" style="586" customWidth="1"/>
    <col min="518" max="766" width="9.140625" style="586"/>
    <col min="767" max="767" width="5.5703125" style="586" customWidth="1"/>
    <col min="768" max="768" width="23" style="586" customWidth="1"/>
    <col min="769" max="769" width="29.140625" style="586" customWidth="1"/>
    <col min="770" max="770" width="14.7109375" style="586" customWidth="1"/>
    <col min="771" max="771" width="14.140625" style="586" customWidth="1"/>
    <col min="772" max="772" width="15" style="586" customWidth="1"/>
    <col min="773" max="773" width="39.42578125" style="586" customWidth="1"/>
    <col min="774" max="1022" width="9.140625" style="586"/>
    <col min="1023" max="1023" width="5.5703125" style="586" customWidth="1"/>
    <col min="1024" max="1024" width="23" style="586" customWidth="1"/>
  </cols>
  <sheetData>
    <row r="1" spans="1:7" s="588" customFormat="1" ht="104.45" customHeight="1">
      <c r="A1" s="635"/>
      <c r="B1" s="635"/>
      <c r="C1" s="550"/>
      <c r="D1" s="635" t="s">
        <v>576</v>
      </c>
      <c r="E1" s="635"/>
      <c r="F1" s="587"/>
      <c r="G1" s="587"/>
    </row>
    <row r="2" spans="1:7" s="588" customFormat="1" ht="15.75">
      <c r="A2" s="589"/>
      <c r="B2" s="589"/>
      <c r="C2" s="589"/>
      <c r="D2" s="589"/>
      <c r="E2" s="589"/>
    </row>
    <row r="3" spans="1:7" s="591" customFormat="1" ht="60" customHeight="1">
      <c r="A3" s="640" t="s">
        <v>577</v>
      </c>
      <c r="B3" s="640"/>
      <c r="C3" s="640"/>
      <c r="D3" s="640"/>
      <c r="E3" s="640"/>
    </row>
    <row r="4" spans="1:7" s="591" customFormat="1" ht="16.5">
      <c r="A4" s="592"/>
      <c r="B4" s="593"/>
      <c r="C4" s="593"/>
      <c r="D4" s="593"/>
      <c r="E4" s="593"/>
    </row>
    <row r="5" spans="1:7" s="594" customFormat="1" ht="34.9" customHeight="1">
      <c r="A5" s="639"/>
      <c r="B5" s="639"/>
      <c r="C5" s="639"/>
      <c r="D5" s="639"/>
      <c r="E5" s="639"/>
    </row>
    <row r="6" spans="1:7" s="471" customFormat="1" ht="16.5">
      <c r="A6" s="561"/>
      <c r="B6" s="561"/>
      <c r="C6" s="561"/>
      <c r="D6" s="561"/>
      <c r="E6" s="595" t="s">
        <v>423</v>
      </c>
    </row>
    <row r="7" spans="1:7" s="471" customFormat="1" ht="60">
      <c r="A7" s="596" t="s">
        <v>424</v>
      </c>
      <c r="B7" s="596" t="s">
        <v>573</v>
      </c>
      <c r="C7" s="596" t="s">
        <v>574</v>
      </c>
      <c r="D7" s="596" t="s">
        <v>428</v>
      </c>
      <c r="E7" s="596" t="s">
        <v>578</v>
      </c>
    </row>
    <row r="8" spans="1:7" s="597" customFormat="1" ht="15.75">
      <c r="A8" s="596">
        <v>1</v>
      </c>
      <c r="B8" s="596" t="s">
        <v>431</v>
      </c>
      <c r="C8" s="596" t="s">
        <v>432</v>
      </c>
      <c r="D8" s="596" t="s">
        <v>432</v>
      </c>
      <c r="E8" s="596" t="s">
        <v>432</v>
      </c>
    </row>
    <row r="9" spans="1:7" s="602" customFormat="1" ht="15.75">
      <c r="A9" s="598"/>
      <c r="B9" s="599"/>
      <c r="C9" s="599"/>
      <c r="D9" s="600"/>
      <c r="E9" s="600"/>
    </row>
    <row r="10" spans="1:7" s="471" customFormat="1" ht="15.75">
      <c r="A10" s="482"/>
      <c r="B10" s="482"/>
      <c r="C10" s="482"/>
      <c r="D10" s="482"/>
      <c r="E10" s="482"/>
    </row>
    <row r="11" spans="1:7" s="471" customFormat="1" ht="15.75">
      <c r="A11" s="482"/>
      <c r="B11" s="482"/>
      <c r="C11" s="482"/>
      <c r="D11" s="482"/>
      <c r="E11" s="482"/>
    </row>
    <row r="12" spans="1:7" s="471" customFormat="1" ht="15.75">
      <c r="A12" s="482"/>
      <c r="B12" s="482"/>
      <c r="C12" s="482"/>
      <c r="D12" s="482"/>
      <c r="E12" s="482"/>
    </row>
    <row r="13" spans="1:7">
      <c r="A13" s="485"/>
      <c r="B13" s="603"/>
      <c r="C13" s="485"/>
      <c r="D13" s="485"/>
      <c r="E13" s="485"/>
    </row>
    <row r="14" spans="1:7" ht="15.75">
      <c r="A14" s="485"/>
      <c r="B14" s="604"/>
      <c r="C14" s="485"/>
      <c r="D14" s="485"/>
      <c r="E14" s="485"/>
    </row>
    <row r="15" spans="1:7">
      <c r="A15" s="485"/>
      <c r="B15" s="485"/>
      <c r="C15" s="485"/>
      <c r="D15" s="485"/>
      <c r="E15" s="485"/>
    </row>
    <row r="16" spans="1:7">
      <c r="A16" s="485"/>
      <c r="B16" s="485"/>
      <c r="C16" s="485"/>
      <c r="D16" s="485"/>
      <c r="E16" s="485"/>
    </row>
    <row r="17" spans="1:5">
      <c r="A17" s="485"/>
      <c r="B17" s="485"/>
      <c r="C17" s="485"/>
      <c r="D17" s="485"/>
      <c r="E17" s="485"/>
    </row>
    <row r="18" spans="1:5">
      <c r="A18" s="485"/>
      <c r="B18" s="485"/>
      <c r="C18" s="485"/>
      <c r="D18" s="485"/>
      <c r="E18" s="485"/>
    </row>
    <row r="19" spans="1:5">
      <c r="A19" s="485"/>
      <c r="B19" s="485"/>
      <c r="C19" s="485"/>
      <c r="D19" s="485"/>
      <c r="E19" s="485"/>
    </row>
    <row r="20" spans="1:5">
      <c r="A20" s="485"/>
      <c r="B20" s="485"/>
      <c r="C20" s="485"/>
      <c r="D20" s="485"/>
      <c r="E20" s="485"/>
    </row>
    <row r="21" spans="1:5">
      <c r="A21" s="485"/>
      <c r="B21" s="485"/>
      <c r="C21" s="485"/>
      <c r="D21" s="485"/>
      <c r="E21" s="485"/>
    </row>
    <row r="22" spans="1:5">
      <c r="A22" s="485"/>
      <c r="B22" s="485"/>
      <c r="C22" s="485"/>
      <c r="D22" s="485"/>
      <c r="E22" s="485"/>
    </row>
    <row r="23" spans="1:5">
      <c r="A23" s="485"/>
      <c r="B23" s="485"/>
      <c r="C23" s="485"/>
      <c r="D23" s="485"/>
      <c r="E23" s="485"/>
    </row>
    <row r="24" spans="1:5">
      <c r="A24" s="485"/>
      <c r="B24" s="485"/>
      <c r="C24" s="485"/>
      <c r="D24" s="485"/>
      <c r="E24" s="485"/>
    </row>
    <row r="25" spans="1:5">
      <c r="A25" s="485"/>
      <c r="B25" s="485"/>
      <c r="C25" s="485"/>
      <c r="D25" s="485"/>
      <c r="E25" s="485"/>
    </row>
    <row r="26" spans="1:5">
      <c r="A26" s="485"/>
      <c r="B26" s="485"/>
      <c r="C26" s="485"/>
      <c r="D26" s="485"/>
      <c r="E26" s="485"/>
    </row>
    <row r="27" spans="1:5">
      <c r="A27" s="485"/>
      <c r="B27" s="485"/>
      <c r="C27" s="485"/>
      <c r="D27" s="485"/>
      <c r="E27" s="485"/>
    </row>
    <row r="28" spans="1:5">
      <c r="A28" s="485"/>
      <c r="B28" s="485"/>
      <c r="C28" s="485"/>
      <c r="D28" s="485"/>
      <c r="E28" s="485"/>
    </row>
    <row r="29" spans="1:5">
      <c r="A29" s="485"/>
      <c r="B29" s="485"/>
      <c r="C29" s="485"/>
      <c r="D29" s="485"/>
      <c r="E29" s="485"/>
    </row>
  </sheetData>
  <mergeCells count="4">
    <mergeCell ref="A1:B1"/>
    <mergeCell ref="D1:E1"/>
    <mergeCell ref="A3:E3"/>
    <mergeCell ref="A5:E5"/>
  </mergeCells>
  <pageMargins left="1.1812499999999999" right="0.39374999999999999" top="0.78749999999999998" bottom="0.78749999999999998" header="0.51180555555555496" footer="0.51180555555555496"/>
  <pageSetup paperSize="9" firstPageNumber="0" fitToHeight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ColWidth="8.85546875" defaultRowHeight="1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ColWidth="8.85546875" defaultRowHeight="1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workbookViewId="0">
      <selection activeCell="A5" sqref="A5"/>
    </sheetView>
  </sheetViews>
  <sheetFormatPr defaultColWidth="8.85546875" defaultRowHeight="15" outlineLevelCol="2"/>
  <cols>
    <col min="1" max="1" width="29" customWidth="1"/>
    <col min="2" max="2" width="28.5703125" customWidth="1"/>
    <col min="3" max="3" width="17.42578125" style="32" hidden="1" customWidth="1" outlineLevel="1"/>
    <col min="4" max="6" width="11" style="33" hidden="1" customWidth="1" outlineLevel="2"/>
    <col min="7" max="7" width="5.140625" style="33" hidden="1" customWidth="1" outlineLevel="2"/>
    <col min="8" max="8" width="19.140625" style="63" customWidth="1" collapsed="1"/>
    <col min="9" max="9" width="19.42578125" style="64" customWidth="1"/>
  </cols>
  <sheetData>
    <row r="1" spans="1:9" ht="2.25" customHeight="1"/>
    <row r="2" spans="1:9" ht="0.75" customHeight="1">
      <c r="A2" s="35"/>
      <c r="B2" s="36"/>
      <c r="C2" s="36"/>
    </row>
    <row r="3" spans="1:9" ht="120" customHeight="1">
      <c r="A3" s="35"/>
      <c r="B3" s="65"/>
      <c r="C3" s="65"/>
      <c r="H3" s="7" t="s">
        <v>98</v>
      </c>
      <c r="I3" s="7"/>
    </row>
    <row r="4" spans="1:9">
      <c r="A4" s="35"/>
      <c r="B4" s="35"/>
      <c r="C4" s="36"/>
    </row>
    <row r="5" spans="1:9" ht="15.75" customHeight="1">
      <c r="A5" s="6" t="s">
        <v>99</v>
      </c>
      <c r="B5" s="6"/>
      <c r="C5" s="6"/>
      <c r="D5" s="6"/>
      <c r="E5" s="6"/>
      <c r="F5" s="6"/>
      <c r="G5" s="6"/>
      <c r="H5" s="6"/>
      <c r="I5" s="6"/>
    </row>
    <row r="6" spans="1:9" ht="24" customHeight="1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37"/>
      <c r="B7" s="37"/>
      <c r="C7" s="38"/>
      <c r="D7" s="39"/>
      <c r="E7" s="39"/>
      <c r="F7" s="39"/>
      <c r="G7" s="39"/>
      <c r="H7" s="66"/>
    </row>
    <row r="8" spans="1:9" ht="47.25" customHeight="1">
      <c r="A8" s="11" t="s">
        <v>45</v>
      </c>
      <c r="B8" s="11" t="s">
        <v>46</v>
      </c>
      <c r="C8" s="10" t="s">
        <v>47</v>
      </c>
      <c r="D8" s="9" t="s">
        <v>48</v>
      </c>
      <c r="E8" s="9" t="s">
        <v>49</v>
      </c>
      <c r="F8" s="9" t="s">
        <v>50</v>
      </c>
      <c r="G8" s="9" t="s">
        <v>51</v>
      </c>
      <c r="H8" s="5" t="s">
        <v>100</v>
      </c>
      <c r="I8" s="5" t="s">
        <v>101</v>
      </c>
    </row>
    <row r="9" spans="1:9">
      <c r="A9" s="11"/>
      <c r="B9" s="11"/>
      <c r="C9" s="10"/>
      <c r="D9" s="9"/>
      <c r="E9" s="9"/>
      <c r="F9" s="9"/>
      <c r="G9" s="9"/>
      <c r="H9" s="5"/>
      <c r="I9" s="5"/>
    </row>
    <row r="10" spans="1:9" ht="15.75">
      <c r="A10" s="43"/>
      <c r="B10" s="41" t="s">
        <v>53</v>
      </c>
      <c r="C10" s="42">
        <f>C11+C28</f>
        <v>5346.54</v>
      </c>
      <c r="D10" s="44">
        <f>SUM(D11:D37)</f>
        <v>577.21</v>
      </c>
      <c r="E10" s="44">
        <f>SUM(E11:E37)</f>
        <v>235</v>
      </c>
      <c r="F10" s="44">
        <f>SUM(F11:F37)</f>
        <v>40</v>
      </c>
      <c r="G10" s="44">
        <f>SUM(G11:G37)</f>
        <v>145.55000000000001</v>
      </c>
      <c r="H10" s="67">
        <f>H11+H28</f>
        <v>2344.6999999999998</v>
      </c>
      <c r="I10" s="68">
        <f>I11+I28</f>
        <v>2361.9</v>
      </c>
    </row>
    <row r="11" spans="1:9" ht="47.25">
      <c r="A11" s="41" t="s">
        <v>54</v>
      </c>
      <c r="B11" s="41" t="s">
        <v>55</v>
      </c>
      <c r="C11" s="42">
        <f>C18+C14+C12</f>
        <v>815</v>
      </c>
      <c r="D11" s="46"/>
      <c r="E11" s="46"/>
      <c r="F11" s="46"/>
      <c r="G11" s="46"/>
      <c r="H11" s="67">
        <f>H12+H14+H18+H25</f>
        <v>1057.4000000000001</v>
      </c>
      <c r="I11" s="68">
        <f>I12+I14+I18+I25</f>
        <v>1091.0999999999999</v>
      </c>
    </row>
    <row r="12" spans="1:9" ht="31.5">
      <c r="A12" s="41" t="s">
        <v>56</v>
      </c>
      <c r="B12" s="41" t="s">
        <v>57</v>
      </c>
      <c r="C12" s="42">
        <v>70</v>
      </c>
      <c r="D12" s="46"/>
      <c r="E12" s="46"/>
      <c r="F12" s="46"/>
      <c r="G12" s="46"/>
      <c r="H12" s="67">
        <f>H13</f>
        <v>10.4</v>
      </c>
      <c r="I12" s="68">
        <f>I13</f>
        <v>10.8</v>
      </c>
    </row>
    <row r="13" spans="1:9" ht="31.5">
      <c r="A13" s="47" t="s">
        <v>58</v>
      </c>
      <c r="B13" s="47" t="s">
        <v>59</v>
      </c>
      <c r="C13" s="48">
        <v>70</v>
      </c>
      <c r="D13" s="46"/>
      <c r="E13" s="46">
        <v>45</v>
      </c>
      <c r="F13" s="46"/>
      <c r="G13" s="46"/>
      <c r="H13" s="69">
        <v>10.4</v>
      </c>
      <c r="I13" s="70">
        <v>10.8</v>
      </c>
    </row>
    <row r="14" spans="1:9" ht="31.5">
      <c r="A14" s="41" t="s">
        <v>60</v>
      </c>
      <c r="B14" s="41" t="s">
        <v>61</v>
      </c>
      <c r="C14" s="42">
        <f>C15+C16+C17</f>
        <v>555</v>
      </c>
      <c r="D14" s="46"/>
      <c r="E14" s="46"/>
      <c r="F14" s="46"/>
      <c r="G14" s="46"/>
      <c r="H14" s="67">
        <f>H15+H16+H17</f>
        <v>832</v>
      </c>
      <c r="I14" s="68">
        <f>SUM(I15:I17)</f>
        <v>865.3</v>
      </c>
    </row>
    <row r="15" spans="1:9" ht="47.25">
      <c r="A15" s="47" t="s">
        <v>62</v>
      </c>
      <c r="B15" s="47" t="s">
        <v>8</v>
      </c>
      <c r="C15" s="48">
        <v>450</v>
      </c>
      <c r="D15" s="46"/>
      <c r="E15" s="46"/>
      <c r="F15" s="46"/>
      <c r="G15" s="46"/>
      <c r="H15" s="69">
        <v>832</v>
      </c>
      <c r="I15" s="70">
        <v>865.3</v>
      </c>
    </row>
    <row r="16" spans="1:9" ht="94.5" hidden="1">
      <c r="A16" s="47" t="s">
        <v>63</v>
      </c>
      <c r="B16" s="47" t="s">
        <v>9</v>
      </c>
      <c r="C16" s="48">
        <v>80</v>
      </c>
      <c r="D16" s="46"/>
      <c r="E16" s="46"/>
      <c r="F16" s="46"/>
      <c r="G16" s="46"/>
      <c r="H16" s="69">
        <v>0</v>
      </c>
      <c r="I16" s="70">
        <v>0</v>
      </c>
    </row>
    <row r="17" spans="1:9" ht="78.75" hidden="1">
      <c r="A17" s="47" t="s">
        <v>64</v>
      </c>
      <c r="B17" s="47" t="s">
        <v>10</v>
      </c>
      <c r="C17" s="48">
        <v>25</v>
      </c>
      <c r="D17" s="46"/>
      <c r="E17" s="46"/>
      <c r="F17" s="46">
        <v>40</v>
      </c>
      <c r="G17" s="46">
        <v>30</v>
      </c>
      <c r="H17" s="69">
        <v>0</v>
      </c>
      <c r="I17" s="70">
        <v>0</v>
      </c>
    </row>
    <row r="18" spans="1:9" ht="15.75">
      <c r="A18" s="41" t="s">
        <v>65</v>
      </c>
      <c r="B18" s="41" t="s">
        <v>66</v>
      </c>
      <c r="C18" s="42">
        <f>C19+C20</f>
        <v>190</v>
      </c>
      <c r="D18" s="46"/>
      <c r="E18" s="46"/>
      <c r="F18" s="46"/>
      <c r="G18" s="46"/>
      <c r="H18" s="67">
        <f>H19+H20</f>
        <v>95</v>
      </c>
      <c r="I18" s="68">
        <f>I19+I20</f>
        <v>95</v>
      </c>
    </row>
    <row r="19" spans="1:9" ht="126">
      <c r="A19" s="47" t="s">
        <v>67</v>
      </c>
      <c r="B19" s="47" t="s">
        <v>11</v>
      </c>
      <c r="C19" s="48">
        <v>50</v>
      </c>
      <c r="D19" s="46"/>
      <c r="E19" s="46"/>
      <c r="F19" s="46"/>
      <c r="G19" s="46"/>
      <c r="H19" s="69">
        <v>30</v>
      </c>
      <c r="I19" s="70">
        <v>30</v>
      </c>
    </row>
    <row r="20" spans="1:9" ht="15.75">
      <c r="A20" s="41" t="s">
        <v>68</v>
      </c>
      <c r="B20" s="41" t="s">
        <v>12</v>
      </c>
      <c r="C20" s="42">
        <f>C21+C22</f>
        <v>140</v>
      </c>
      <c r="D20" s="46"/>
      <c r="E20" s="46"/>
      <c r="F20" s="46"/>
      <c r="G20" s="46"/>
      <c r="H20" s="67">
        <f>H21+H22</f>
        <v>65</v>
      </c>
      <c r="I20" s="68">
        <f>I21+I22</f>
        <v>65</v>
      </c>
    </row>
    <row r="21" spans="1:9" ht="141.75">
      <c r="A21" s="47" t="s">
        <v>69</v>
      </c>
      <c r="B21" s="47" t="s">
        <v>13</v>
      </c>
      <c r="C21" s="48">
        <v>120</v>
      </c>
      <c r="D21" s="46"/>
      <c r="E21" s="46"/>
      <c r="F21" s="46"/>
      <c r="G21" s="46"/>
      <c r="H21" s="69">
        <v>43</v>
      </c>
      <c r="I21" s="69">
        <v>43</v>
      </c>
    </row>
    <row r="22" spans="1:9" ht="141.75">
      <c r="A22" s="47" t="s">
        <v>70</v>
      </c>
      <c r="B22" s="47" t="s">
        <v>14</v>
      </c>
      <c r="C22" s="48">
        <v>20</v>
      </c>
      <c r="D22" s="46"/>
      <c r="E22" s="46"/>
      <c r="F22" s="46"/>
      <c r="G22" s="46">
        <v>30</v>
      </c>
      <c r="H22" s="69">
        <v>22</v>
      </c>
      <c r="I22" s="69">
        <v>22</v>
      </c>
    </row>
    <row r="23" spans="1:9" ht="63" hidden="1">
      <c r="A23" s="50" t="s">
        <v>71</v>
      </c>
      <c r="B23" s="41" t="s">
        <v>72</v>
      </c>
      <c r="C23" s="48"/>
      <c r="D23" s="46"/>
      <c r="E23" s="46"/>
      <c r="F23" s="46"/>
      <c r="G23" s="46"/>
      <c r="H23" s="67">
        <f>H24</f>
        <v>0</v>
      </c>
      <c r="I23" s="68">
        <f>I24</f>
        <v>0</v>
      </c>
    </row>
    <row r="24" spans="1:9" ht="78.75" hidden="1">
      <c r="A24" s="51" t="s">
        <v>73</v>
      </c>
      <c r="B24" s="47" t="s">
        <v>74</v>
      </c>
      <c r="C24" s="48"/>
      <c r="D24" s="46"/>
      <c r="E24" s="46"/>
      <c r="F24" s="46"/>
      <c r="G24" s="46"/>
      <c r="H24" s="69">
        <v>0</v>
      </c>
      <c r="I24" s="70">
        <v>0</v>
      </c>
    </row>
    <row r="25" spans="1:9" ht="15.75">
      <c r="A25" s="50" t="s">
        <v>75</v>
      </c>
      <c r="B25" s="41"/>
      <c r="C25" s="48"/>
      <c r="D25" s="46"/>
      <c r="E25" s="46"/>
      <c r="F25" s="46"/>
      <c r="G25" s="46"/>
      <c r="H25" s="67">
        <f>H26</f>
        <v>120</v>
      </c>
      <c r="I25" s="68">
        <f>I26</f>
        <v>120</v>
      </c>
    </row>
    <row r="26" spans="1:9" ht="63">
      <c r="A26" s="51" t="s">
        <v>71</v>
      </c>
      <c r="B26" s="51" t="s">
        <v>76</v>
      </c>
      <c r="C26" s="48"/>
      <c r="D26" s="46"/>
      <c r="E26" s="46"/>
      <c r="F26" s="46"/>
      <c r="G26" s="46"/>
      <c r="H26" s="69">
        <f>H27</f>
        <v>120</v>
      </c>
      <c r="I26" s="70">
        <f>I27</f>
        <v>120</v>
      </c>
    </row>
    <row r="27" spans="1:9" ht="31.5">
      <c r="A27" s="51" t="s">
        <v>102</v>
      </c>
      <c r="B27" s="47" t="s">
        <v>103</v>
      </c>
      <c r="C27" s="48"/>
      <c r="D27" s="46"/>
      <c r="E27" s="46"/>
      <c r="F27" s="46"/>
      <c r="G27" s="46"/>
      <c r="H27" s="69">
        <v>120</v>
      </c>
      <c r="I27" s="69">
        <v>120</v>
      </c>
    </row>
    <row r="28" spans="1:9" ht="31.5">
      <c r="A28" s="41" t="s">
        <v>79</v>
      </c>
      <c r="B28" s="41" t="s">
        <v>80</v>
      </c>
      <c r="C28" s="42">
        <f>C29</f>
        <v>4531.54</v>
      </c>
      <c r="D28" s="46"/>
      <c r="E28" s="46"/>
      <c r="F28" s="46"/>
      <c r="G28" s="46"/>
      <c r="H28" s="67">
        <f>H29</f>
        <v>1287.3</v>
      </c>
      <c r="I28" s="68">
        <f>I29</f>
        <v>1270.8000000000002</v>
      </c>
    </row>
    <row r="29" spans="1:9" ht="78.75">
      <c r="A29" s="41" t="s">
        <v>81</v>
      </c>
      <c r="B29" s="41" t="s">
        <v>82</v>
      </c>
      <c r="C29" s="42">
        <f>C30+C31+C33+C34+C35+C37</f>
        <v>4531.54</v>
      </c>
      <c r="D29" s="46"/>
      <c r="E29" s="46"/>
      <c r="F29" s="46"/>
      <c r="G29" s="46"/>
      <c r="H29" s="67">
        <f>H30+H31+H32+H33</f>
        <v>1287.3</v>
      </c>
      <c r="I29" s="68">
        <f>I30+I31+I32+I33</f>
        <v>1270.8000000000002</v>
      </c>
    </row>
    <row r="30" spans="1:9" ht="63">
      <c r="A30" s="47" t="s">
        <v>83</v>
      </c>
      <c r="B30" s="47" t="s">
        <v>84</v>
      </c>
      <c r="C30" s="48">
        <v>1016.8</v>
      </c>
      <c r="D30" s="46"/>
      <c r="E30" s="46"/>
      <c r="F30" s="46"/>
      <c r="G30" s="46"/>
      <c r="H30" s="69">
        <v>765.7</v>
      </c>
      <c r="I30" s="70">
        <v>765.7</v>
      </c>
    </row>
    <row r="31" spans="1:9" ht="110.25">
      <c r="A31" s="47" t="s">
        <v>85</v>
      </c>
      <c r="B31" s="47" t="s">
        <v>86</v>
      </c>
      <c r="C31" s="48">
        <v>60</v>
      </c>
      <c r="D31" s="46"/>
      <c r="E31" s="46"/>
      <c r="F31" s="46"/>
      <c r="G31" s="46"/>
      <c r="H31" s="69">
        <v>99.3</v>
      </c>
      <c r="I31" s="70">
        <v>103.1</v>
      </c>
    </row>
    <row r="32" spans="1:9" ht="94.5">
      <c r="A32" s="51" t="s">
        <v>91</v>
      </c>
      <c r="B32" s="47" t="s">
        <v>92</v>
      </c>
      <c r="C32" s="48">
        <v>1401.2</v>
      </c>
      <c r="D32" s="46"/>
      <c r="E32" s="46"/>
      <c r="F32" s="46"/>
      <c r="G32" s="46"/>
      <c r="H32" s="69">
        <v>97.4</v>
      </c>
      <c r="I32" s="51" t="s">
        <v>104</v>
      </c>
    </row>
    <row r="33" spans="1:9" ht="110.25">
      <c r="A33" s="47" t="s">
        <v>87</v>
      </c>
      <c r="B33" s="47" t="s">
        <v>88</v>
      </c>
      <c r="C33" s="48">
        <v>822</v>
      </c>
      <c r="D33" s="46"/>
      <c r="E33" s="46"/>
      <c r="F33" s="46"/>
      <c r="G33" s="46">
        <v>85.55</v>
      </c>
      <c r="H33" s="69">
        <v>324.89999999999998</v>
      </c>
      <c r="I33" s="70">
        <v>304.60000000000002</v>
      </c>
    </row>
    <row r="34" spans="1:9" ht="94.5" hidden="1">
      <c r="A34" s="51" t="s">
        <v>105</v>
      </c>
      <c r="B34" s="47" t="s">
        <v>92</v>
      </c>
      <c r="C34" s="48">
        <v>1401.2</v>
      </c>
      <c r="D34" s="46"/>
      <c r="E34" s="46"/>
      <c r="F34" s="46"/>
      <c r="G34" s="46"/>
      <c r="H34" s="69">
        <v>0</v>
      </c>
      <c r="I34" s="70">
        <v>0</v>
      </c>
    </row>
    <row r="35" spans="1:9" ht="126" hidden="1">
      <c r="A35" s="51" t="s">
        <v>89</v>
      </c>
      <c r="B35" s="47" t="s">
        <v>90</v>
      </c>
      <c r="C35" s="48">
        <v>626.95000000000005</v>
      </c>
      <c r="D35" s="46"/>
      <c r="E35" s="46"/>
      <c r="F35" s="46"/>
      <c r="G35" s="46"/>
      <c r="H35" s="69">
        <v>0</v>
      </c>
      <c r="I35" s="70">
        <v>0</v>
      </c>
    </row>
    <row r="36" spans="1:9" ht="46.15" hidden="1" customHeight="1">
      <c r="A36" s="53" t="s">
        <v>93</v>
      </c>
      <c r="B36" s="54" t="s">
        <v>94</v>
      </c>
      <c r="C36" s="55">
        <v>0</v>
      </c>
      <c r="D36" s="56"/>
      <c r="E36" s="56">
        <v>190</v>
      </c>
      <c r="F36" s="56"/>
      <c r="G36" s="56"/>
      <c r="H36" s="71">
        <v>0</v>
      </c>
    </row>
    <row r="37" spans="1:9" ht="113.25" hidden="1">
      <c r="A37" s="58" t="s">
        <v>95</v>
      </c>
      <c r="B37" s="59" t="s">
        <v>96</v>
      </c>
      <c r="C37" s="60" t="s">
        <v>97</v>
      </c>
      <c r="D37" s="61">
        <v>577.21</v>
      </c>
      <c r="E37" s="61"/>
      <c r="F37" s="61"/>
      <c r="G37" s="61"/>
      <c r="H37" s="72">
        <v>0</v>
      </c>
    </row>
  </sheetData>
  <mergeCells count="11">
    <mergeCell ref="H3:I3"/>
    <mergeCell ref="A5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32986111111111099" right="0.3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0"/>
  <sheetViews>
    <sheetView view="pageBreakPreview" workbookViewId="0">
      <selection activeCell="C2" sqref="C2"/>
    </sheetView>
  </sheetViews>
  <sheetFormatPr defaultColWidth="8.85546875" defaultRowHeight="15.75"/>
  <cols>
    <col min="1" max="1" width="17.7109375" style="73" customWidth="1"/>
    <col min="2" max="2" width="27.28515625" style="73" customWidth="1"/>
    <col min="3" max="3" width="68.7109375" style="73" customWidth="1"/>
    <col min="4" max="1024" width="8.85546875" style="73"/>
  </cols>
  <sheetData>
    <row r="1" spans="1:3" ht="18" customHeight="1">
      <c r="A1" s="73" t="e">
        <f ca="1">A1:C10</f>
        <v>#VALUE!</v>
      </c>
      <c r="C1" s="74" t="s">
        <v>106</v>
      </c>
    </row>
    <row r="2" spans="1:3" ht="82.5" customHeight="1">
      <c r="A2" s="75"/>
      <c r="C2" s="19" t="s">
        <v>107</v>
      </c>
    </row>
    <row r="3" spans="1:3">
      <c r="A3" s="75"/>
    </row>
    <row r="4" spans="1:3" ht="43.15" customHeight="1">
      <c r="A4" s="14" t="s">
        <v>108</v>
      </c>
      <c r="B4" s="14"/>
      <c r="C4" s="14"/>
    </row>
    <row r="5" spans="1:3">
      <c r="A5" s="76"/>
    </row>
    <row r="6" spans="1:3" ht="39.6" customHeight="1">
      <c r="A6" s="4" t="s">
        <v>109</v>
      </c>
      <c r="B6" s="4"/>
      <c r="C6" s="4" t="s">
        <v>110</v>
      </c>
    </row>
    <row r="7" spans="1:3" ht="90">
      <c r="A7" s="22" t="s">
        <v>111</v>
      </c>
      <c r="B7" s="22" t="s">
        <v>112</v>
      </c>
      <c r="C7" s="4"/>
    </row>
    <row r="8" spans="1:3" ht="25.5">
      <c r="A8" s="77">
        <v>530</v>
      </c>
      <c r="B8" s="78"/>
      <c r="C8" s="77" t="s">
        <v>113</v>
      </c>
    </row>
    <row r="9" spans="1:3" ht="81.599999999999994" customHeight="1">
      <c r="A9" s="22">
        <v>530</v>
      </c>
      <c r="B9" s="22" t="s">
        <v>114</v>
      </c>
      <c r="C9" s="79" t="s">
        <v>115</v>
      </c>
    </row>
    <row r="10" spans="1:3" ht="94.5">
      <c r="A10" s="22">
        <v>530</v>
      </c>
      <c r="B10" s="22" t="s">
        <v>116</v>
      </c>
      <c r="C10" s="79" t="s">
        <v>117</v>
      </c>
    </row>
    <row r="11" spans="1:3" ht="115.5">
      <c r="A11" s="22">
        <v>522</v>
      </c>
      <c r="B11" s="22" t="s">
        <v>118</v>
      </c>
      <c r="C11" s="80" t="s">
        <v>78</v>
      </c>
    </row>
    <row r="12" spans="1:3" ht="78.75">
      <c r="A12" s="22">
        <v>530</v>
      </c>
      <c r="B12" s="22" t="s">
        <v>119</v>
      </c>
      <c r="C12" s="79" t="s">
        <v>120</v>
      </c>
    </row>
    <row r="13" spans="1:3" ht="47.25">
      <c r="A13" s="22">
        <v>530</v>
      </c>
      <c r="B13" s="22" t="s">
        <v>121</v>
      </c>
      <c r="C13" s="79" t="s">
        <v>24</v>
      </c>
    </row>
    <row r="14" spans="1:3" ht="94.5">
      <c r="A14" s="22">
        <v>530</v>
      </c>
      <c r="B14" s="22" t="s">
        <v>122</v>
      </c>
      <c r="C14" s="79" t="s">
        <v>123</v>
      </c>
    </row>
    <row r="15" spans="1:3" ht="31.5">
      <c r="A15" s="22">
        <v>530</v>
      </c>
      <c r="B15" s="22" t="s">
        <v>124</v>
      </c>
      <c r="C15" s="79" t="s">
        <v>30</v>
      </c>
    </row>
    <row r="16" spans="1:3" ht="31.5">
      <c r="A16" s="22">
        <v>530</v>
      </c>
      <c r="B16" s="22" t="s">
        <v>125</v>
      </c>
      <c r="C16" s="79" t="s">
        <v>126</v>
      </c>
    </row>
    <row r="17" spans="1:3" ht="94.5">
      <c r="A17" s="22">
        <v>530</v>
      </c>
      <c r="B17" s="22" t="s">
        <v>127</v>
      </c>
      <c r="C17" s="79" t="s">
        <v>32</v>
      </c>
    </row>
    <row r="18" spans="1:3" ht="110.25">
      <c r="A18" s="22">
        <v>530</v>
      </c>
      <c r="B18" s="22" t="s">
        <v>128</v>
      </c>
      <c r="C18" s="79" t="s">
        <v>33</v>
      </c>
    </row>
    <row r="19" spans="1:3" ht="94.5">
      <c r="A19" s="22">
        <v>530</v>
      </c>
      <c r="B19" s="22" t="s">
        <v>129</v>
      </c>
      <c r="C19" s="79" t="s">
        <v>34</v>
      </c>
    </row>
    <row r="20" spans="1:3" ht="110.25">
      <c r="A20" s="22">
        <v>530</v>
      </c>
      <c r="B20" s="22" t="s">
        <v>130</v>
      </c>
      <c r="C20" s="79" t="s">
        <v>35</v>
      </c>
    </row>
    <row r="21" spans="1:3" ht="63">
      <c r="A21" s="22">
        <v>530</v>
      </c>
      <c r="B21" s="22" t="s">
        <v>131</v>
      </c>
      <c r="C21" s="79" t="s">
        <v>132</v>
      </c>
    </row>
    <row r="22" spans="1:3" ht="47.25">
      <c r="A22" s="22">
        <v>530</v>
      </c>
      <c r="B22" s="22" t="s">
        <v>133</v>
      </c>
      <c r="C22" s="79" t="s">
        <v>38</v>
      </c>
    </row>
    <row r="23" spans="1:3" ht="31.5">
      <c r="A23" s="22">
        <v>530</v>
      </c>
      <c r="B23" s="22" t="s">
        <v>134</v>
      </c>
      <c r="C23" s="79" t="s">
        <v>135</v>
      </c>
    </row>
    <row r="24" spans="1:3" ht="31.5">
      <c r="A24" s="22">
        <v>530</v>
      </c>
      <c r="B24" s="22" t="s">
        <v>136</v>
      </c>
      <c r="C24" s="79" t="s">
        <v>41</v>
      </c>
    </row>
    <row r="25" spans="1:3" ht="31.5">
      <c r="A25" s="22">
        <v>530</v>
      </c>
      <c r="B25" s="22" t="s">
        <v>137</v>
      </c>
      <c r="C25" s="79" t="s">
        <v>138</v>
      </c>
    </row>
    <row r="26" spans="1:3" ht="31.5">
      <c r="A26" s="22">
        <v>530</v>
      </c>
      <c r="B26" s="22" t="s">
        <v>83</v>
      </c>
      <c r="C26" s="79" t="s">
        <v>84</v>
      </c>
    </row>
    <row r="27" spans="1:3" ht="31.5">
      <c r="A27" s="22">
        <v>530</v>
      </c>
      <c r="B27" s="22" t="s">
        <v>139</v>
      </c>
      <c r="C27" s="79" t="s">
        <v>94</v>
      </c>
    </row>
    <row r="28" spans="1:3" ht="110.25">
      <c r="A28" s="22">
        <v>530</v>
      </c>
      <c r="B28" s="22" t="s">
        <v>140</v>
      </c>
      <c r="C28" s="79" t="s">
        <v>141</v>
      </c>
    </row>
    <row r="29" spans="1:3" ht="47.25">
      <c r="A29" s="22">
        <v>530</v>
      </c>
      <c r="B29" s="22" t="s">
        <v>85</v>
      </c>
      <c r="C29" s="79" t="s">
        <v>142</v>
      </c>
    </row>
    <row r="30" spans="1:3" ht="63">
      <c r="A30" s="22">
        <v>530</v>
      </c>
      <c r="B30" s="22" t="s">
        <v>87</v>
      </c>
      <c r="C30" s="79" t="s">
        <v>88</v>
      </c>
    </row>
    <row r="31" spans="1:3" ht="47.25">
      <c r="A31" s="22">
        <v>530</v>
      </c>
      <c r="B31" s="22" t="s">
        <v>143</v>
      </c>
      <c r="C31" s="79" t="s">
        <v>144</v>
      </c>
    </row>
    <row r="32" spans="1:3" ht="78.75" hidden="1">
      <c r="A32" s="22">
        <v>530</v>
      </c>
      <c r="B32" s="22" t="s">
        <v>145</v>
      </c>
      <c r="C32" s="79" t="s">
        <v>146</v>
      </c>
    </row>
    <row r="33" spans="1:3">
      <c r="A33" s="22">
        <v>530</v>
      </c>
      <c r="B33" s="22" t="s">
        <v>147</v>
      </c>
      <c r="C33" s="79" t="s">
        <v>148</v>
      </c>
    </row>
    <row r="34" spans="1:3" ht="47.25" hidden="1">
      <c r="A34" s="22">
        <v>530</v>
      </c>
      <c r="B34" s="22" t="s">
        <v>149</v>
      </c>
      <c r="C34" s="79" t="s">
        <v>150</v>
      </c>
    </row>
    <row r="35" spans="1:3" ht="38.25" customHeight="1">
      <c r="A35" s="22">
        <v>530</v>
      </c>
      <c r="B35" s="22" t="s">
        <v>151</v>
      </c>
      <c r="C35" s="79" t="s">
        <v>152</v>
      </c>
    </row>
    <row r="36" spans="1:3" ht="31.5">
      <c r="A36" s="22">
        <v>530</v>
      </c>
      <c r="B36" s="22" t="s">
        <v>153</v>
      </c>
      <c r="C36" s="79" t="s">
        <v>154</v>
      </c>
    </row>
    <row r="37" spans="1:3" ht="110.25" customHeight="1">
      <c r="A37" s="22">
        <v>530</v>
      </c>
      <c r="B37" s="22" t="s">
        <v>155</v>
      </c>
      <c r="C37" s="79" t="s">
        <v>156</v>
      </c>
    </row>
    <row r="38" spans="1:3" ht="63" customHeight="1">
      <c r="A38" s="22">
        <v>530</v>
      </c>
      <c r="B38" s="22" t="s">
        <v>157</v>
      </c>
      <c r="C38" s="79" t="s">
        <v>158</v>
      </c>
    </row>
    <row r="39" spans="1:3">
      <c r="A39" s="81"/>
    </row>
    <row r="40" spans="1:3">
      <c r="A40" s="82"/>
    </row>
  </sheetData>
  <mergeCells count="3">
    <mergeCell ref="A4:C4"/>
    <mergeCell ref="A6:B6"/>
    <mergeCell ref="C6:C7"/>
  </mergeCells>
  <pageMargins left="0" right="0" top="0" bottom="0" header="0.51180555555555496" footer="0.51180555555555496"/>
  <pageSetup paperSize="9" scale="88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workbookViewId="0">
      <selection activeCell="C2" sqref="C2"/>
    </sheetView>
  </sheetViews>
  <sheetFormatPr defaultColWidth="8.85546875" defaultRowHeight="15"/>
  <cols>
    <col min="1" max="1" width="18.42578125" customWidth="1"/>
    <col min="2" max="2" width="29.140625" customWidth="1"/>
    <col min="3" max="3" width="57.85546875" customWidth="1"/>
  </cols>
  <sheetData>
    <row r="1" spans="1:3" ht="30">
      <c r="A1" s="83" t="s">
        <v>159</v>
      </c>
      <c r="C1" s="74" t="s">
        <v>160</v>
      </c>
    </row>
    <row r="2" spans="1:3" ht="98.25" customHeight="1">
      <c r="A2" s="83" t="s">
        <v>161</v>
      </c>
      <c r="C2" s="19" t="s">
        <v>162</v>
      </c>
    </row>
    <row r="3" spans="1:3" ht="52.9" customHeight="1">
      <c r="A3" s="14" t="s">
        <v>163</v>
      </c>
      <c r="B3" s="14"/>
      <c r="C3" s="14"/>
    </row>
    <row r="4" spans="1:3" ht="15.75">
      <c r="A4" s="84"/>
    </row>
    <row r="5" spans="1:3" ht="22.15" customHeight="1">
      <c r="A5" s="4" t="s">
        <v>164</v>
      </c>
      <c r="B5" s="4"/>
      <c r="C5" s="4" t="s">
        <v>165</v>
      </c>
    </row>
    <row r="6" spans="1:3" ht="60">
      <c r="A6" s="22" t="s">
        <v>166</v>
      </c>
      <c r="B6" s="22" t="s">
        <v>167</v>
      </c>
      <c r="C6" s="4"/>
    </row>
    <row r="7" spans="1:3" ht="25.5">
      <c r="A7" s="77">
        <v>530</v>
      </c>
      <c r="B7" s="85"/>
      <c r="C7" s="77" t="s">
        <v>168</v>
      </c>
    </row>
    <row r="8" spans="1:3" ht="60">
      <c r="A8" s="86">
        <v>530</v>
      </c>
      <c r="B8" s="87" t="s">
        <v>169</v>
      </c>
      <c r="C8" s="88" t="s">
        <v>170</v>
      </c>
    </row>
    <row r="9" spans="1:3" ht="60">
      <c r="A9" s="86">
        <v>530</v>
      </c>
      <c r="B9" s="89" t="s">
        <v>171</v>
      </c>
      <c r="C9" s="88" t="s">
        <v>172</v>
      </c>
    </row>
    <row r="10" spans="1:3" ht="90">
      <c r="A10" s="86">
        <v>530</v>
      </c>
      <c r="B10" s="90"/>
      <c r="C10" s="88" t="s">
        <v>173</v>
      </c>
    </row>
    <row r="11" spans="1:3" ht="30">
      <c r="A11" s="86">
        <v>530</v>
      </c>
      <c r="B11" s="90" t="s">
        <v>174</v>
      </c>
      <c r="C11" s="88" t="s">
        <v>175</v>
      </c>
    </row>
    <row r="12" spans="1:3" ht="30">
      <c r="A12" s="86">
        <v>530</v>
      </c>
      <c r="B12" s="90" t="s">
        <v>176</v>
      </c>
      <c r="C12" s="88" t="s">
        <v>177</v>
      </c>
    </row>
    <row r="13" spans="1:3" ht="57" customHeight="1">
      <c r="A13" s="86">
        <v>530</v>
      </c>
      <c r="B13" s="89" t="s">
        <v>178</v>
      </c>
      <c r="C13" s="91" t="s">
        <v>179</v>
      </c>
    </row>
    <row r="14" spans="1:3" ht="60">
      <c r="A14" s="86">
        <v>530</v>
      </c>
      <c r="B14" s="89" t="s">
        <v>180</v>
      </c>
      <c r="C14" s="91" t="s">
        <v>181</v>
      </c>
    </row>
  </sheetData>
  <mergeCells count="3">
    <mergeCell ref="A3:C3"/>
    <mergeCell ref="A5:B5"/>
    <mergeCell ref="C5:C6"/>
  </mergeCells>
  <pageMargins left="0" right="0" top="0" bottom="0" header="0.51180555555555496" footer="0.51180555555555496"/>
  <pageSetup paperSize="9" scale="94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tabSelected="1" view="pageBreakPreview" zoomScaleNormal="75" workbookViewId="0">
      <selection activeCell="D1" sqref="D1:J1"/>
    </sheetView>
  </sheetViews>
  <sheetFormatPr defaultColWidth="8.85546875" defaultRowHeight="15" outlineLevelRow="1" outlineLevelCol="1"/>
  <cols>
    <col min="1" max="1" width="72.140625" customWidth="1"/>
    <col min="2" max="2" width="10.5703125" style="92" customWidth="1"/>
    <col min="3" max="3" width="11.140625" style="92" customWidth="1"/>
    <col min="4" max="4" width="24.7109375" style="92" customWidth="1"/>
    <col min="5" max="5" width="15.140625" style="92" customWidth="1"/>
    <col min="6" max="6" width="23.7109375" style="92" hidden="1" customWidth="1" outlineLevel="1"/>
    <col min="7" max="8" width="17.5703125" style="92" hidden="1" customWidth="1" outlineLevel="1"/>
    <col min="9" max="9" width="17.5703125" style="93" hidden="1" customWidth="1" outlineLevel="1"/>
    <col min="10" max="10" width="16.7109375" style="94" customWidth="1" collapsed="1"/>
    <col min="11" max="11" width="11.42578125" customWidth="1"/>
    <col min="259" max="259" width="72.140625" customWidth="1"/>
    <col min="260" max="260" width="10.5703125" customWidth="1"/>
    <col min="261" max="261" width="11.140625" customWidth="1"/>
    <col min="262" max="262" width="24.7109375" customWidth="1"/>
    <col min="263" max="263" width="15.140625" customWidth="1"/>
    <col min="264" max="264" width="29.85546875" customWidth="1"/>
    <col min="265" max="265" width="17.5703125" customWidth="1"/>
    <col min="266" max="266" width="12" customWidth="1"/>
    <col min="267" max="267" width="11.42578125" customWidth="1"/>
    <col min="515" max="515" width="72.140625" customWidth="1"/>
    <col min="516" max="516" width="10.5703125" customWidth="1"/>
    <col min="517" max="517" width="11.140625" customWidth="1"/>
    <col min="518" max="518" width="24.7109375" customWidth="1"/>
    <col min="519" max="519" width="15.140625" customWidth="1"/>
    <col min="520" max="520" width="29.85546875" customWidth="1"/>
    <col min="521" max="521" width="17.5703125" customWidth="1"/>
    <col min="522" max="522" width="12" customWidth="1"/>
    <col min="523" max="523" width="11.42578125" customWidth="1"/>
    <col min="771" max="771" width="72.140625" customWidth="1"/>
    <col min="772" max="772" width="10.5703125" customWidth="1"/>
    <col min="773" max="773" width="11.140625" customWidth="1"/>
    <col min="774" max="774" width="24.7109375" customWidth="1"/>
    <col min="775" max="775" width="15.140625" customWidth="1"/>
    <col min="776" max="776" width="29.85546875" customWidth="1"/>
    <col min="777" max="777" width="17.5703125" customWidth="1"/>
    <col min="778" max="778" width="12" customWidth="1"/>
    <col min="779" max="779" width="11.42578125" customWidth="1"/>
  </cols>
  <sheetData>
    <row r="1" spans="1:11" ht="129.94999999999999" customHeight="1">
      <c r="A1" s="95"/>
      <c r="B1" s="96"/>
      <c r="C1" s="97"/>
      <c r="D1" s="3" t="s">
        <v>581</v>
      </c>
      <c r="E1" s="3"/>
      <c r="F1" s="3"/>
      <c r="G1" s="3"/>
      <c r="H1" s="3"/>
      <c r="I1" s="3"/>
      <c r="J1" s="3"/>
      <c r="K1" s="98"/>
    </row>
    <row r="2" spans="1:11" ht="99.95" customHeight="1">
      <c r="A2" s="95"/>
      <c r="B2" s="97"/>
      <c r="C2" s="97"/>
      <c r="D2" s="2" t="s">
        <v>182</v>
      </c>
      <c r="E2" s="2"/>
      <c r="F2" s="2"/>
      <c r="G2" s="2"/>
      <c r="H2" s="2"/>
      <c r="I2" s="2"/>
      <c r="J2" s="2"/>
      <c r="K2" s="98"/>
    </row>
    <row r="3" spans="1:11" ht="79.5" customHeight="1">
      <c r="A3" s="1" t="s">
        <v>183</v>
      </c>
      <c r="B3" s="1"/>
      <c r="C3" s="1"/>
      <c r="D3" s="1"/>
      <c r="E3" s="1"/>
      <c r="F3" s="1"/>
      <c r="G3" s="99"/>
      <c r="H3" s="99"/>
      <c r="I3" s="100"/>
      <c r="J3" s="101"/>
      <c r="K3" s="98"/>
    </row>
    <row r="4" spans="1:11" ht="15.6" customHeight="1">
      <c r="A4" s="102"/>
      <c r="B4" s="103"/>
      <c r="C4" s="103"/>
      <c r="D4" s="103"/>
      <c r="E4" s="103"/>
      <c r="F4" s="104" t="s">
        <v>184</v>
      </c>
      <c r="G4" s="104"/>
      <c r="H4" s="104"/>
      <c r="I4" s="100"/>
      <c r="J4" s="101"/>
      <c r="K4" s="98"/>
    </row>
    <row r="5" spans="1:11" ht="57.75" customHeight="1">
      <c r="A5" s="105" t="s">
        <v>185</v>
      </c>
      <c r="B5" s="105" t="s">
        <v>186</v>
      </c>
      <c r="C5" s="105" t="s">
        <v>187</v>
      </c>
      <c r="D5" s="105" t="s">
        <v>188</v>
      </c>
      <c r="E5" s="105" t="s">
        <v>189</v>
      </c>
      <c r="F5" s="106" t="s">
        <v>190</v>
      </c>
      <c r="G5" s="106" t="s">
        <v>191</v>
      </c>
      <c r="H5" s="106" t="s">
        <v>192</v>
      </c>
      <c r="I5" s="107" t="s">
        <v>193</v>
      </c>
      <c r="J5" s="108" t="s">
        <v>52</v>
      </c>
      <c r="K5" s="98"/>
    </row>
    <row r="6" spans="1:11" ht="20.25" hidden="1" customHeight="1" outlineLevel="1">
      <c r="A6" s="109"/>
      <c r="B6" s="110"/>
      <c r="C6" s="110"/>
      <c r="D6" s="110"/>
      <c r="E6" s="110"/>
      <c r="F6" s="111"/>
      <c r="G6" s="111"/>
      <c r="H6" s="111"/>
      <c r="I6" s="112"/>
      <c r="J6" s="113"/>
      <c r="K6" s="98"/>
    </row>
    <row r="7" spans="1:11" s="120" customFormat="1" ht="26.25" customHeight="1" collapsed="1">
      <c r="A7" s="114" t="s">
        <v>194</v>
      </c>
      <c r="B7" s="115" t="s">
        <v>195</v>
      </c>
      <c r="C7" s="115" t="s">
        <v>195</v>
      </c>
      <c r="D7" s="115" t="s">
        <v>195</v>
      </c>
      <c r="E7" s="115" t="s">
        <v>195</v>
      </c>
      <c r="F7" s="116">
        <f>F9+F16+F42+F54+F70+F77+F99+F124+F130+F51+F36+F30</f>
        <v>2612.2999999999997</v>
      </c>
      <c r="G7" s="116">
        <f>G16+G77+G124</f>
        <v>0</v>
      </c>
      <c r="H7" s="116">
        <f t="shared" ref="H7:H26" si="0">F7+G7</f>
        <v>2612.2999999999997</v>
      </c>
      <c r="I7" s="117">
        <f>I16+I30+I65+I70+I77</f>
        <v>0</v>
      </c>
      <c r="J7" s="118">
        <f t="shared" ref="J7:J26" si="1">H7+I7</f>
        <v>2612.2999999999997</v>
      </c>
      <c r="K7" s="119"/>
    </row>
    <row r="8" spans="1:11" ht="23.25" customHeight="1">
      <c r="A8" s="121" t="s">
        <v>196</v>
      </c>
      <c r="B8" s="122" t="s">
        <v>197</v>
      </c>
      <c r="C8" s="122" t="s">
        <v>198</v>
      </c>
      <c r="D8" s="122" t="s">
        <v>199</v>
      </c>
      <c r="E8" s="122" t="s">
        <v>200</v>
      </c>
      <c r="F8" s="123">
        <f>F9+F16+F27</f>
        <v>1104.3</v>
      </c>
      <c r="G8" s="123"/>
      <c r="H8" s="116">
        <f t="shared" si="0"/>
        <v>1104.3</v>
      </c>
      <c r="I8" s="124"/>
      <c r="J8" s="118">
        <f t="shared" si="1"/>
        <v>1104.3</v>
      </c>
      <c r="K8" s="125"/>
    </row>
    <row r="9" spans="1:11" ht="31.5">
      <c r="A9" s="126" t="s">
        <v>201</v>
      </c>
      <c r="B9" s="122" t="s">
        <v>197</v>
      </c>
      <c r="C9" s="122" t="s">
        <v>202</v>
      </c>
      <c r="D9" s="122" t="s">
        <v>199</v>
      </c>
      <c r="E9" s="122" t="s">
        <v>200</v>
      </c>
      <c r="F9" s="127">
        <f>F10</f>
        <v>504.3</v>
      </c>
      <c r="G9" s="127"/>
      <c r="H9" s="116">
        <f t="shared" si="0"/>
        <v>504.3</v>
      </c>
      <c r="I9" s="124"/>
      <c r="J9" s="118">
        <f t="shared" si="1"/>
        <v>504.3</v>
      </c>
      <c r="K9" s="98"/>
    </row>
    <row r="10" spans="1:11" ht="31.5">
      <c r="A10" s="128" t="s">
        <v>203</v>
      </c>
      <c r="B10" s="129" t="s">
        <v>197</v>
      </c>
      <c r="C10" s="129" t="s">
        <v>202</v>
      </c>
      <c r="D10" s="130" t="s">
        <v>204</v>
      </c>
      <c r="E10" s="129" t="s">
        <v>200</v>
      </c>
      <c r="F10" s="131">
        <f>F11</f>
        <v>504.3</v>
      </c>
      <c r="G10" s="131"/>
      <c r="H10" s="132">
        <f t="shared" si="0"/>
        <v>504.3</v>
      </c>
      <c r="I10" s="112"/>
      <c r="J10" s="133">
        <f t="shared" si="1"/>
        <v>504.3</v>
      </c>
      <c r="K10" s="98"/>
    </row>
    <row r="11" spans="1:11" ht="17.25" customHeight="1">
      <c r="A11" s="128" t="s">
        <v>205</v>
      </c>
      <c r="B11" s="129" t="s">
        <v>197</v>
      </c>
      <c r="C11" s="129" t="s">
        <v>202</v>
      </c>
      <c r="D11" s="130" t="s">
        <v>206</v>
      </c>
      <c r="E11" s="129" t="s">
        <v>200</v>
      </c>
      <c r="F11" s="131">
        <f>F12</f>
        <v>504.3</v>
      </c>
      <c r="G11" s="131"/>
      <c r="H11" s="132">
        <f t="shared" si="0"/>
        <v>504.3</v>
      </c>
      <c r="I11" s="112"/>
      <c r="J11" s="133">
        <f t="shared" si="1"/>
        <v>504.3</v>
      </c>
      <c r="K11" s="98"/>
    </row>
    <row r="12" spans="1:11" ht="31.5">
      <c r="A12" s="134" t="s">
        <v>207</v>
      </c>
      <c r="B12" s="129" t="s">
        <v>197</v>
      </c>
      <c r="C12" s="129" t="s">
        <v>202</v>
      </c>
      <c r="D12" s="130" t="s">
        <v>208</v>
      </c>
      <c r="E12" s="129" t="s">
        <v>200</v>
      </c>
      <c r="F12" s="131">
        <f>F14+F15</f>
        <v>504.3</v>
      </c>
      <c r="G12" s="131"/>
      <c r="H12" s="132">
        <f t="shared" si="0"/>
        <v>504.3</v>
      </c>
      <c r="I12" s="112"/>
      <c r="J12" s="133">
        <f t="shared" si="1"/>
        <v>504.3</v>
      </c>
      <c r="K12" s="98"/>
    </row>
    <row r="13" spans="1:11" ht="31.5">
      <c r="A13" s="134" t="s">
        <v>209</v>
      </c>
      <c r="B13" s="129" t="s">
        <v>197</v>
      </c>
      <c r="C13" s="129" t="s">
        <v>202</v>
      </c>
      <c r="D13" s="130" t="s">
        <v>208</v>
      </c>
      <c r="E13" s="129" t="s">
        <v>210</v>
      </c>
      <c r="F13" s="131">
        <f>F14+F15</f>
        <v>504.3</v>
      </c>
      <c r="G13" s="131"/>
      <c r="H13" s="132">
        <f t="shared" si="0"/>
        <v>504.3</v>
      </c>
      <c r="I13" s="112"/>
      <c r="J13" s="133">
        <f t="shared" si="1"/>
        <v>504.3</v>
      </c>
      <c r="K13" s="98"/>
    </row>
    <row r="14" spans="1:11" ht="31.5">
      <c r="A14" s="134" t="s">
        <v>211</v>
      </c>
      <c r="B14" s="129" t="s">
        <v>197</v>
      </c>
      <c r="C14" s="129" t="s">
        <v>202</v>
      </c>
      <c r="D14" s="130" t="s">
        <v>208</v>
      </c>
      <c r="E14" s="135">
        <v>121</v>
      </c>
      <c r="F14" s="136">
        <v>387.3</v>
      </c>
      <c r="G14" s="136"/>
      <c r="H14" s="132">
        <f t="shared" si="0"/>
        <v>387.3</v>
      </c>
      <c r="I14" s="112"/>
      <c r="J14" s="133">
        <f t="shared" si="1"/>
        <v>387.3</v>
      </c>
      <c r="K14" s="98"/>
    </row>
    <row r="15" spans="1:11" ht="49.5" customHeight="1">
      <c r="A15" s="134" t="s">
        <v>212</v>
      </c>
      <c r="B15" s="129" t="s">
        <v>197</v>
      </c>
      <c r="C15" s="129" t="s">
        <v>202</v>
      </c>
      <c r="D15" s="130" t="s">
        <v>208</v>
      </c>
      <c r="E15" s="135">
        <v>129</v>
      </c>
      <c r="F15" s="131">
        <v>117</v>
      </c>
      <c r="G15" s="131"/>
      <c r="H15" s="132">
        <f t="shared" si="0"/>
        <v>117</v>
      </c>
      <c r="I15" s="112"/>
      <c r="J15" s="133">
        <f t="shared" si="1"/>
        <v>117</v>
      </c>
      <c r="K15" s="98"/>
    </row>
    <row r="16" spans="1:11" ht="58.5" customHeight="1">
      <c r="A16" s="126" t="s">
        <v>213</v>
      </c>
      <c r="B16" s="122" t="s">
        <v>197</v>
      </c>
      <c r="C16" s="122" t="s">
        <v>214</v>
      </c>
      <c r="D16" s="137" t="s">
        <v>199</v>
      </c>
      <c r="E16" s="122" t="s">
        <v>200</v>
      </c>
      <c r="F16" s="127">
        <f>F17</f>
        <v>600</v>
      </c>
      <c r="G16" s="127">
        <f>G17</f>
        <v>54.3</v>
      </c>
      <c r="H16" s="116">
        <f t="shared" si="0"/>
        <v>654.29999999999995</v>
      </c>
      <c r="I16" s="124">
        <f>I17</f>
        <v>-11.64</v>
      </c>
      <c r="J16" s="118">
        <f t="shared" si="1"/>
        <v>642.66</v>
      </c>
      <c r="K16" s="98"/>
    </row>
    <row r="17" spans="1:11" ht="31.5">
      <c r="A17" s="128" t="s">
        <v>215</v>
      </c>
      <c r="B17" s="129" t="s">
        <v>197</v>
      </c>
      <c r="C17" s="129" t="s">
        <v>214</v>
      </c>
      <c r="D17" s="130" t="s">
        <v>204</v>
      </c>
      <c r="E17" s="129" t="s">
        <v>200</v>
      </c>
      <c r="F17" s="131">
        <f>F18</f>
        <v>600</v>
      </c>
      <c r="G17" s="131">
        <f>G18</f>
        <v>54.3</v>
      </c>
      <c r="H17" s="132">
        <f t="shared" si="0"/>
        <v>654.29999999999995</v>
      </c>
      <c r="I17" s="112">
        <f>I18</f>
        <v>-11.64</v>
      </c>
      <c r="J17" s="133">
        <f t="shared" si="1"/>
        <v>642.66</v>
      </c>
      <c r="K17" s="98"/>
    </row>
    <row r="18" spans="1:11" ht="22.5" customHeight="1">
      <c r="A18" s="128" t="s">
        <v>216</v>
      </c>
      <c r="B18" s="129" t="s">
        <v>197</v>
      </c>
      <c r="C18" s="129" t="s">
        <v>214</v>
      </c>
      <c r="D18" s="130" t="s">
        <v>217</v>
      </c>
      <c r="E18" s="129" t="s">
        <v>200</v>
      </c>
      <c r="F18" s="131">
        <f>F19+F23</f>
        <v>600</v>
      </c>
      <c r="G18" s="131">
        <f>G23</f>
        <v>54.3</v>
      </c>
      <c r="H18" s="132">
        <f t="shared" si="0"/>
        <v>654.29999999999995</v>
      </c>
      <c r="I18" s="138">
        <f>I24</f>
        <v>-11.64</v>
      </c>
      <c r="J18" s="133">
        <f t="shared" si="1"/>
        <v>642.66</v>
      </c>
    </row>
    <row r="19" spans="1:11" ht="37.5" customHeight="1">
      <c r="A19" s="128" t="s">
        <v>218</v>
      </c>
      <c r="B19" s="129" t="s">
        <v>197</v>
      </c>
      <c r="C19" s="129" t="s">
        <v>214</v>
      </c>
      <c r="D19" s="130" t="s">
        <v>219</v>
      </c>
      <c r="E19" s="129" t="s">
        <v>200</v>
      </c>
      <c r="F19" s="131">
        <f>F20</f>
        <v>373.8</v>
      </c>
      <c r="G19" s="131"/>
      <c r="H19" s="132">
        <f t="shared" si="0"/>
        <v>373.8</v>
      </c>
      <c r="I19" s="138"/>
      <c r="J19" s="133">
        <f t="shared" si="1"/>
        <v>373.8</v>
      </c>
    </row>
    <row r="20" spans="1:11" ht="33.75" customHeight="1">
      <c r="A20" s="128" t="s">
        <v>209</v>
      </c>
      <c r="B20" s="129" t="s">
        <v>197</v>
      </c>
      <c r="C20" s="129" t="s">
        <v>214</v>
      </c>
      <c r="D20" s="130" t="s">
        <v>219</v>
      </c>
      <c r="E20" s="129" t="s">
        <v>210</v>
      </c>
      <c r="F20" s="131">
        <f>F21+F22</f>
        <v>373.8</v>
      </c>
      <c r="G20" s="131"/>
      <c r="H20" s="132">
        <f t="shared" si="0"/>
        <v>373.8</v>
      </c>
      <c r="I20" s="138"/>
      <c r="J20" s="133">
        <f t="shared" si="1"/>
        <v>373.8</v>
      </c>
    </row>
    <row r="21" spans="1:11" ht="45.75" customHeight="1">
      <c r="A21" s="134" t="s">
        <v>211</v>
      </c>
      <c r="B21" s="129" t="s">
        <v>197</v>
      </c>
      <c r="C21" s="129" t="s">
        <v>214</v>
      </c>
      <c r="D21" s="130" t="s">
        <v>219</v>
      </c>
      <c r="E21" s="139">
        <v>121</v>
      </c>
      <c r="F21" s="131">
        <v>287.10000000000002</v>
      </c>
      <c r="G21" s="131"/>
      <c r="H21" s="132">
        <f t="shared" si="0"/>
        <v>287.10000000000002</v>
      </c>
      <c r="I21" s="138"/>
      <c r="J21" s="133">
        <f t="shared" si="1"/>
        <v>287.10000000000002</v>
      </c>
    </row>
    <row r="22" spans="1:11" ht="47.25">
      <c r="A22" s="134" t="s">
        <v>212</v>
      </c>
      <c r="B22" s="129" t="s">
        <v>197</v>
      </c>
      <c r="C22" s="129" t="s">
        <v>214</v>
      </c>
      <c r="D22" s="130" t="s">
        <v>220</v>
      </c>
      <c r="E22" s="139">
        <v>129</v>
      </c>
      <c r="F22" s="131">
        <v>86.7</v>
      </c>
      <c r="G22" s="131"/>
      <c r="H22" s="132">
        <f t="shared" si="0"/>
        <v>86.7</v>
      </c>
      <c r="I22" s="138"/>
      <c r="J22" s="133">
        <f t="shared" si="1"/>
        <v>86.7</v>
      </c>
    </row>
    <row r="23" spans="1:11" ht="31.5">
      <c r="A23" s="140" t="s">
        <v>221</v>
      </c>
      <c r="B23" s="129" t="s">
        <v>197</v>
      </c>
      <c r="C23" s="129" t="s">
        <v>214</v>
      </c>
      <c r="D23" s="130" t="s">
        <v>220</v>
      </c>
      <c r="E23" s="139" t="s">
        <v>200</v>
      </c>
      <c r="F23" s="131">
        <f>F24+F25+F26</f>
        <v>226.2</v>
      </c>
      <c r="G23" s="131">
        <f>G24</f>
        <v>54.3</v>
      </c>
      <c r="H23" s="132">
        <f t="shared" si="0"/>
        <v>280.5</v>
      </c>
      <c r="I23" s="138"/>
      <c r="J23" s="133">
        <f t="shared" si="1"/>
        <v>280.5</v>
      </c>
    </row>
    <row r="24" spans="1:11" ht="31.5">
      <c r="A24" s="128" t="s">
        <v>222</v>
      </c>
      <c r="B24" s="129" t="s">
        <v>197</v>
      </c>
      <c r="C24" s="129" t="s">
        <v>214</v>
      </c>
      <c r="D24" s="130" t="s">
        <v>220</v>
      </c>
      <c r="E24" s="139">
        <v>244</v>
      </c>
      <c r="F24" s="131">
        <v>224</v>
      </c>
      <c r="G24" s="131">
        <v>54.3</v>
      </c>
      <c r="H24" s="132">
        <f t="shared" si="0"/>
        <v>278.3</v>
      </c>
      <c r="I24" s="138">
        <v>-11.64</v>
      </c>
      <c r="J24" s="133">
        <f t="shared" si="1"/>
        <v>266.66000000000003</v>
      </c>
    </row>
    <row r="25" spans="1:11" ht="31.5">
      <c r="A25" s="141" t="s">
        <v>223</v>
      </c>
      <c r="B25" s="129" t="s">
        <v>197</v>
      </c>
      <c r="C25" s="129" t="s">
        <v>214</v>
      </c>
      <c r="D25" s="130" t="s">
        <v>220</v>
      </c>
      <c r="E25" s="139">
        <v>851</v>
      </c>
      <c r="F25" s="131">
        <v>1.7</v>
      </c>
      <c r="G25" s="131"/>
      <c r="H25" s="132">
        <f t="shared" si="0"/>
        <v>1.7</v>
      </c>
      <c r="I25" s="138"/>
      <c r="J25" s="133">
        <f t="shared" si="1"/>
        <v>1.7</v>
      </c>
    </row>
    <row r="26" spans="1:11" ht="31.5" customHeight="1">
      <c r="A26" s="141" t="s">
        <v>224</v>
      </c>
      <c r="B26" s="129" t="s">
        <v>197</v>
      </c>
      <c r="C26" s="129" t="s">
        <v>214</v>
      </c>
      <c r="D26" s="130" t="s">
        <v>220</v>
      </c>
      <c r="E26" s="139">
        <v>852</v>
      </c>
      <c r="F26" s="131">
        <v>0.5</v>
      </c>
      <c r="G26" s="131"/>
      <c r="H26" s="132">
        <f t="shared" si="0"/>
        <v>0.5</v>
      </c>
      <c r="I26" s="138"/>
      <c r="J26" s="133">
        <f t="shared" si="1"/>
        <v>0.5</v>
      </c>
    </row>
    <row r="27" spans="1:11" s="145" customFormat="1" ht="27" hidden="1" customHeight="1">
      <c r="A27" s="142" t="s">
        <v>225</v>
      </c>
      <c r="B27" s="122" t="s">
        <v>197</v>
      </c>
      <c r="C27" s="122" t="s">
        <v>226</v>
      </c>
      <c r="D27" s="143" t="s">
        <v>227</v>
      </c>
      <c r="E27" s="122" t="s">
        <v>200</v>
      </c>
      <c r="F27" s="127">
        <f>F28</f>
        <v>0</v>
      </c>
      <c r="G27" s="127"/>
      <c r="H27" s="127"/>
      <c r="I27" s="124"/>
      <c r="J27" s="144"/>
    </row>
    <row r="28" spans="1:11" ht="37.5" hidden="1" customHeight="1">
      <c r="A28" s="141" t="s">
        <v>228</v>
      </c>
      <c r="B28" s="129" t="s">
        <v>197</v>
      </c>
      <c r="C28" s="129" t="s">
        <v>226</v>
      </c>
      <c r="D28" s="135" t="s">
        <v>229</v>
      </c>
      <c r="E28" s="129" t="s">
        <v>200</v>
      </c>
      <c r="F28" s="131">
        <f>F29</f>
        <v>0</v>
      </c>
      <c r="G28" s="131"/>
      <c r="H28" s="131"/>
      <c r="I28" s="138"/>
      <c r="J28" s="146"/>
    </row>
    <row r="29" spans="1:11" ht="38.25" hidden="1" customHeight="1">
      <c r="A29" s="141" t="s">
        <v>230</v>
      </c>
      <c r="B29" s="129" t="s">
        <v>197</v>
      </c>
      <c r="C29" s="129" t="s">
        <v>226</v>
      </c>
      <c r="D29" s="135" t="s">
        <v>229</v>
      </c>
      <c r="E29" s="135">
        <v>244</v>
      </c>
      <c r="F29" s="131">
        <v>0</v>
      </c>
      <c r="G29" s="131"/>
      <c r="H29" s="131"/>
      <c r="I29" s="138"/>
      <c r="J29" s="146"/>
    </row>
    <row r="30" spans="1:11" ht="58.5" customHeight="1">
      <c r="A30" s="121" t="s">
        <v>231</v>
      </c>
      <c r="B30" s="129" t="s">
        <v>197</v>
      </c>
      <c r="C30" s="129" t="s">
        <v>232</v>
      </c>
      <c r="D30" s="143" t="s">
        <v>199</v>
      </c>
      <c r="E30" s="122" t="s">
        <v>200</v>
      </c>
      <c r="F30" s="123">
        <f>F31</f>
        <v>232.7</v>
      </c>
      <c r="G30" s="123"/>
      <c r="H30" s="116">
        <f t="shared" ref="H30:H75" si="2">F30+G30</f>
        <v>232.7</v>
      </c>
      <c r="I30" s="147">
        <f>I31</f>
        <v>-30</v>
      </c>
      <c r="J30" s="118">
        <f t="shared" ref="J30:J75" si="3">H30+I30</f>
        <v>202.7</v>
      </c>
    </row>
    <row r="31" spans="1:11" ht="115.5" customHeight="1">
      <c r="A31" s="148" t="s">
        <v>233</v>
      </c>
      <c r="B31" s="122" t="s">
        <v>197</v>
      </c>
      <c r="C31" s="122" t="s">
        <v>232</v>
      </c>
      <c r="D31" s="143" t="s">
        <v>234</v>
      </c>
      <c r="E31" s="122" t="s">
        <v>235</v>
      </c>
      <c r="F31" s="123">
        <f>F32</f>
        <v>232.7</v>
      </c>
      <c r="G31" s="123"/>
      <c r="H31" s="116">
        <f t="shared" si="2"/>
        <v>232.7</v>
      </c>
      <c r="I31" s="147">
        <f>I32</f>
        <v>-30</v>
      </c>
      <c r="J31" s="118">
        <f t="shared" si="3"/>
        <v>202.7</v>
      </c>
    </row>
    <row r="32" spans="1:11" ht="151.5" customHeight="1">
      <c r="A32" s="149" t="s">
        <v>236</v>
      </c>
      <c r="B32" s="129" t="s">
        <v>197</v>
      </c>
      <c r="C32" s="129" t="s">
        <v>232</v>
      </c>
      <c r="D32" s="135" t="s">
        <v>237</v>
      </c>
      <c r="E32" s="129" t="s">
        <v>235</v>
      </c>
      <c r="F32" s="150">
        <f>F33</f>
        <v>232.7</v>
      </c>
      <c r="G32" s="150"/>
      <c r="H32" s="132">
        <f t="shared" si="2"/>
        <v>232.7</v>
      </c>
      <c r="I32" s="138">
        <f>I33</f>
        <v>-30</v>
      </c>
      <c r="J32" s="133">
        <f t="shared" si="3"/>
        <v>202.7</v>
      </c>
    </row>
    <row r="33" spans="1:10" ht="63.75" customHeight="1">
      <c r="A33" s="151" t="s">
        <v>238</v>
      </c>
      <c r="B33" s="129" t="s">
        <v>197</v>
      </c>
      <c r="C33" s="129" t="s">
        <v>232</v>
      </c>
      <c r="D33" s="135" t="s">
        <v>239</v>
      </c>
      <c r="E33" s="129" t="s">
        <v>200</v>
      </c>
      <c r="F33" s="150">
        <f>F34</f>
        <v>232.7</v>
      </c>
      <c r="G33" s="150"/>
      <c r="H33" s="132">
        <f t="shared" si="2"/>
        <v>232.7</v>
      </c>
      <c r="I33" s="138">
        <f>I34</f>
        <v>-30</v>
      </c>
      <c r="J33" s="133">
        <f t="shared" si="3"/>
        <v>202.7</v>
      </c>
    </row>
    <row r="34" spans="1:10" ht="31.5">
      <c r="A34" s="151" t="s">
        <v>240</v>
      </c>
      <c r="B34" s="129" t="s">
        <v>197</v>
      </c>
      <c r="C34" s="129" t="s">
        <v>232</v>
      </c>
      <c r="D34" s="135" t="s">
        <v>241</v>
      </c>
      <c r="E34" s="129" t="s">
        <v>200</v>
      </c>
      <c r="F34" s="150">
        <f>F35</f>
        <v>232.7</v>
      </c>
      <c r="G34" s="150"/>
      <c r="H34" s="132">
        <f t="shared" si="2"/>
        <v>232.7</v>
      </c>
      <c r="I34" s="112">
        <f>I35</f>
        <v>-30</v>
      </c>
      <c r="J34" s="133">
        <f t="shared" si="3"/>
        <v>202.7</v>
      </c>
    </row>
    <row r="35" spans="1:10" ht="31.5">
      <c r="A35" s="151" t="s">
        <v>242</v>
      </c>
      <c r="B35" s="129" t="s">
        <v>197</v>
      </c>
      <c r="C35" s="129" t="s">
        <v>232</v>
      </c>
      <c r="D35" s="135" t="s">
        <v>241</v>
      </c>
      <c r="E35" s="129" t="s">
        <v>243</v>
      </c>
      <c r="F35" s="150">
        <v>232.7</v>
      </c>
      <c r="G35" s="150"/>
      <c r="H35" s="132">
        <f t="shared" si="2"/>
        <v>232.7</v>
      </c>
      <c r="I35" s="112">
        <v>-30</v>
      </c>
      <c r="J35" s="133">
        <f t="shared" si="3"/>
        <v>202.7</v>
      </c>
    </row>
    <row r="36" spans="1:10" ht="16.5">
      <c r="A36" s="121" t="s">
        <v>244</v>
      </c>
      <c r="B36" s="122" t="s">
        <v>197</v>
      </c>
      <c r="C36" s="122" t="s">
        <v>245</v>
      </c>
      <c r="D36" s="152"/>
      <c r="E36" s="129"/>
      <c r="F36" s="123">
        <f>F37</f>
        <v>26.1</v>
      </c>
      <c r="G36" s="123"/>
      <c r="H36" s="116">
        <f t="shared" si="2"/>
        <v>26.1</v>
      </c>
      <c r="I36" s="112"/>
      <c r="J36" s="118">
        <f t="shared" si="3"/>
        <v>26.1</v>
      </c>
    </row>
    <row r="37" spans="1:10" ht="16.5">
      <c r="A37" s="151" t="s">
        <v>246</v>
      </c>
      <c r="B37" s="129" t="s">
        <v>197</v>
      </c>
      <c r="C37" s="129" t="s">
        <v>245</v>
      </c>
      <c r="D37" s="153">
        <v>9900000000</v>
      </c>
      <c r="E37" s="122"/>
      <c r="F37" s="150">
        <f>F38</f>
        <v>26.1</v>
      </c>
      <c r="G37" s="150"/>
      <c r="H37" s="132">
        <f t="shared" si="2"/>
        <v>26.1</v>
      </c>
      <c r="I37" s="112"/>
      <c r="J37" s="133">
        <f t="shared" si="3"/>
        <v>26.1</v>
      </c>
    </row>
    <row r="38" spans="1:10" ht="31.5">
      <c r="A38" s="151" t="s">
        <v>247</v>
      </c>
      <c r="B38" s="129" t="s">
        <v>197</v>
      </c>
      <c r="C38" s="129" t="s">
        <v>245</v>
      </c>
      <c r="D38" s="152" t="s">
        <v>248</v>
      </c>
      <c r="E38" s="129"/>
      <c r="F38" s="150">
        <f>F39</f>
        <v>26.1</v>
      </c>
      <c r="G38" s="150"/>
      <c r="H38" s="132">
        <f t="shared" si="2"/>
        <v>26.1</v>
      </c>
      <c r="I38" s="112"/>
      <c r="J38" s="133">
        <f t="shared" si="3"/>
        <v>26.1</v>
      </c>
    </row>
    <row r="39" spans="1:10" ht="31.5">
      <c r="A39" s="151" t="s">
        <v>249</v>
      </c>
      <c r="B39" s="129" t="s">
        <v>197</v>
      </c>
      <c r="C39" s="129" t="s">
        <v>245</v>
      </c>
      <c r="D39" s="152" t="s">
        <v>250</v>
      </c>
      <c r="E39" s="129"/>
      <c r="F39" s="150">
        <f>F40</f>
        <v>26.1</v>
      </c>
      <c r="G39" s="150"/>
      <c r="H39" s="132">
        <f t="shared" si="2"/>
        <v>26.1</v>
      </c>
      <c r="I39" s="112"/>
      <c r="J39" s="133">
        <f t="shared" si="3"/>
        <v>26.1</v>
      </c>
    </row>
    <row r="40" spans="1:10" ht="16.5">
      <c r="A40" s="151" t="s">
        <v>251</v>
      </c>
      <c r="B40" s="129" t="s">
        <v>197</v>
      </c>
      <c r="C40" s="129" t="s">
        <v>245</v>
      </c>
      <c r="D40" s="152" t="s">
        <v>250</v>
      </c>
      <c r="E40" s="129" t="s">
        <v>252</v>
      </c>
      <c r="F40" s="150">
        <f>F41</f>
        <v>26.1</v>
      </c>
      <c r="G40" s="150"/>
      <c r="H40" s="132">
        <f t="shared" si="2"/>
        <v>26.1</v>
      </c>
      <c r="I40" s="112"/>
      <c r="J40" s="133">
        <f t="shared" si="3"/>
        <v>26.1</v>
      </c>
    </row>
    <row r="41" spans="1:10" ht="16.5">
      <c r="A41" s="151" t="s">
        <v>253</v>
      </c>
      <c r="B41" s="129" t="s">
        <v>197</v>
      </c>
      <c r="C41" s="129" t="s">
        <v>245</v>
      </c>
      <c r="D41" s="152" t="s">
        <v>250</v>
      </c>
      <c r="E41" s="129" t="s">
        <v>254</v>
      </c>
      <c r="F41" s="150">
        <v>26.1</v>
      </c>
      <c r="G41" s="150"/>
      <c r="H41" s="132">
        <f t="shared" si="2"/>
        <v>26.1</v>
      </c>
      <c r="I41" s="112"/>
      <c r="J41" s="133">
        <f t="shared" si="3"/>
        <v>26.1</v>
      </c>
    </row>
    <row r="42" spans="1:10" ht="28.5" customHeight="1">
      <c r="A42" s="126" t="s">
        <v>255</v>
      </c>
      <c r="B42" s="122" t="s">
        <v>202</v>
      </c>
      <c r="C42" s="122" t="s">
        <v>198</v>
      </c>
      <c r="D42" s="143" t="s">
        <v>256</v>
      </c>
      <c r="E42" s="154" t="s">
        <v>200</v>
      </c>
      <c r="F42" s="127">
        <f>F43</f>
        <v>98.300000000000011</v>
      </c>
      <c r="G42" s="127"/>
      <c r="H42" s="116">
        <f t="shared" si="2"/>
        <v>98.300000000000011</v>
      </c>
      <c r="I42" s="112"/>
      <c r="J42" s="118">
        <f t="shared" si="3"/>
        <v>98.300000000000011</v>
      </c>
    </row>
    <row r="43" spans="1:10" ht="28.5" customHeight="1">
      <c r="A43" s="128" t="s">
        <v>257</v>
      </c>
      <c r="B43" s="129" t="s">
        <v>202</v>
      </c>
      <c r="C43" s="129" t="s">
        <v>258</v>
      </c>
      <c r="D43" s="135" t="s">
        <v>199</v>
      </c>
      <c r="E43" s="139" t="s">
        <v>200</v>
      </c>
      <c r="F43" s="131">
        <f>F44</f>
        <v>98.300000000000011</v>
      </c>
      <c r="G43" s="131"/>
      <c r="H43" s="132">
        <f t="shared" si="2"/>
        <v>98.300000000000011</v>
      </c>
      <c r="I43" s="112"/>
      <c r="J43" s="133">
        <f t="shared" si="3"/>
        <v>98.300000000000011</v>
      </c>
    </row>
    <row r="44" spans="1:10" ht="27" customHeight="1">
      <c r="A44" s="128" t="s">
        <v>259</v>
      </c>
      <c r="B44" s="129" t="s">
        <v>202</v>
      </c>
      <c r="C44" s="129" t="s">
        <v>258</v>
      </c>
      <c r="D44" s="135" t="s">
        <v>260</v>
      </c>
      <c r="E44" s="139" t="s">
        <v>200</v>
      </c>
      <c r="F44" s="131">
        <f>F45</f>
        <v>98.300000000000011</v>
      </c>
      <c r="G44" s="131"/>
      <c r="H44" s="132">
        <f t="shared" si="2"/>
        <v>98.300000000000011</v>
      </c>
      <c r="I44" s="112"/>
      <c r="J44" s="133">
        <f t="shared" si="3"/>
        <v>98.300000000000011</v>
      </c>
    </row>
    <row r="45" spans="1:10" ht="37.5" customHeight="1">
      <c r="A45" s="128" t="s">
        <v>261</v>
      </c>
      <c r="B45" s="129" t="s">
        <v>202</v>
      </c>
      <c r="C45" s="129" t="s">
        <v>258</v>
      </c>
      <c r="D45" s="135" t="s">
        <v>262</v>
      </c>
      <c r="E45" s="139" t="s">
        <v>200</v>
      </c>
      <c r="F45" s="131">
        <f>F46</f>
        <v>98.300000000000011</v>
      </c>
      <c r="G45" s="131"/>
      <c r="H45" s="132">
        <f t="shared" si="2"/>
        <v>98.300000000000011</v>
      </c>
      <c r="I45" s="112"/>
      <c r="J45" s="133">
        <f t="shared" si="3"/>
        <v>98.300000000000011</v>
      </c>
    </row>
    <row r="46" spans="1:10" ht="45" customHeight="1">
      <c r="A46" s="128" t="s">
        <v>263</v>
      </c>
      <c r="B46" s="129" t="s">
        <v>202</v>
      </c>
      <c r="C46" s="129" t="s">
        <v>258</v>
      </c>
      <c r="D46" s="135" t="s">
        <v>264</v>
      </c>
      <c r="E46" s="139" t="s">
        <v>200</v>
      </c>
      <c r="F46" s="131">
        <f>F47+F50</f>
        <v>98.300000000000011</v>
      </c>
      <c r="G46" s="131"/>
      <c r="H46" s="132">
        <f t="shared" si="2"/>
        <v>98.300000000000011</v>
      </c>
      <c r="I46" s="112"/>
      <c r="J46" s="133">
        <f t="shared" si="3"/>
        <v>98.300000000000011</v>
      </c>
    </row>
    <row r="47" spans="1:10" ht="45" customHeight="1">
      <c r="A47" s="128" t="s">
        <v>209</v>
      </c>
      <c r="B47" s="129" t="s">
        <v>202</v>
      </c>
      <c r="C47" s="129" t="s">
        <v>258</v>
      </c>
      <c r="D47" s="135" t="s">
        <v>264</v>
      </c>
      <c r="E47" s="139" t="s">
        <v>210</v>
      </c>
      <c r="F47" s="131">
        <f>F48+F49</f>
        <v>79.900000000000006</v>
      </c>
      <c r="G47" s="131"/>
      <c r="H47" s="132">
        <f t="shared" si="2"/>
        <v>79.900000000000006</v>
      </c>
      <c r="I47" s="112"/>
      <c r="J47" s="133">
        <f t="shared" si="3"/>
        <v>79.900000000000006</v>
      </c>
    </row>
    <row r="48" spans="1:10" ht="42" customHeight="1">
      <c r="A48" s="128" t="s">
        <v>265</v>
      </c>
      <c r="B48" s="129" t="s">
        <v>202</v>
      </c>
      <c r="C48" s="129" t="s">
        <v>258</v>
      </c>
      <c r="D48" s="135" t="s">
        <v>264</v>
      </c>
      <c r="E48" s="135">
        <v>121</v>
      </c>
      <c r="F48" s="131">
        <v>61.4</v>
      </c>
      <c r="G48" s="131"/>
      <c r="H48" s="132">
        <f t="shared" si="2"/>
        <v>61.4</v>
      </c>
      <c r="I48" s="112"/>
      <c r="J48" s="133">
        <f t="shared" si="3"/>
        <v>61.4</v>
      </c>
    </row>
    <row r="49" spans="1:10" ht="61.5" customHeight="1">
      <c r="A49" s="128" t="s">
        <v>212</v>
      </c>
      <c r="B49" s="129" t="s">
        <v>202</v>
      </c>
      <c r="C49" s="129" t="s">
        <v>258</v>
      </c>
      <c r="D49" s="135" t="s">
        <v>264</v>
      </c>
      <c r="E49" s="135">
        <v>129</v>
      </c>
      <c r="F49" s="131">
        <v>18.5</v>
      </c>
      <c r="G49" s="131"/>
      <c r="H49" s="132">
        <f t="shared" si="2"/>
        <v>18.5</v>
      </c>
      <c r="I49" s="112"/>
      <c r="J49" s="133">
        <f t="shared" si="3"/>
        <v>18.5</v>
      </c>
    </row>
    <row r="50" spans="1:10" ht="44.25" customHeight="1">
      <c r="A50" s="128" t="s">
        <v>222</v>
      </c>
      <c r="B50" s="129" t="s">
        <v>202</v>
      </c>
      <c r="C50" s="129" t="s">
        <v>258</v>
      </c>
      <c r="D50" s="135" t="s">
        <v>264</v>
      </c>
      <c r="E50" s="135">
        <v>244</v>
      </c>
      <c r="F50" s="131">
        <v>18.399999999999999</v>
      </c>
      <c r="G50" s="131"/>
      <c r="H50" s="132">
        <f t="shared" si="2"/>
        <v>18.399999999999999</v>
      </c>
      <c r="I50" s="112"/>
      <c r="J50" s="133">
        <f t="shared" si="3"/>
        <v>18.399999999999999</v>
      </c>
    </row>
    <row r="51" spans="1:10" ht="44.25" customHeight="1">
      <c r="A51" s="126" t="s">
        <v>266</v>
      </c>
      <c r="B51" s="122" t="s">
        <v>258</v>
      </c>
      <c r="C51" s="122" t="s">
        <v>267</v>
      </c>
      <c r="D51" s="143">
        <v>9990071000</v>
      </c>
      <c r="E51" s="143">
        <v>0</v>
      </c>
      <c r="F51" s="127">
        <f>F52</f>
        <v>5</v>
      </c>
      <c r="G51" s="127"/>
      <c r="H51" s="116">
        <f t="shared" si="2"/>
        <v>5</v>
      </c>
      <c r="I51" s="112"/>
      <c r="J51" s="118">
        <f t="shared" si="3"/>
        <v>5</v>
      </c>
    </row>
    <row r="52" spans="1:10" ht="44.25" customHeight="1">
      <c r="A52" s="128" t="s">
        <v>268</v>
      </c>
      <c r="B52" s="129" t="s">
        <v>258</v>
      </c>
      <c r="C52" s="129" t="s">
        <v>267</v>
      </c>
      <c r="D52" s="135">
        <v>9990071000</v>
      </c>
      <c r="E52" s="135">
        <v>244</v>
      </c>
      <c r="F52" s="131">
        <f>F53</f>
        <v>5</v>
      </c>
      <c r="G52" s="131"/>
      <c r="H52" s="132">
        <f t="shared" si="2"/>
        <v>5</v>
      </c>
      <c r="I52" s="112"/>
      <c r="J52" s="133">
        <f t="shared" si="3"/>
        <v>5</v>
      </c>
    </row>
    <row r="53" spans="1:10" ht="44.25" customHeight="1">
      <c r="A53" s="128" t="s">
        <v>269</v>
      </c>
      <c r="B53" s="129" t="s">
        <v>258</v>
      </c>
      <c r="C53" s="129" t="s">
        <v>267</v>
      </c>
      <c r="D53" s="135">
        <v>9990071000</v>
      </c>
      <c r="E53" s="135">
        <v>244</v>
      </c>
      <c r="F53" s="131">
        <v>5</v>
      </c>
      <c r="G53" s="131"/>
      <c r="H53" s="132">
        <f t="shared" si="2"/>
        <v>5</v>
      </c>
      <c r="I53" s="112"/>
      <c r="J53" s="133">
        <f t="shared" si="3"/>
        <v>5</v>
      </c>
    </row>
    <row r="54" spans="1:10" ht="30.75" customHeight="1">
      <c r="A54" s="155" t="s">
        <v>270</v>
      </c>
      <c r="B54" s="122" t="s">
        <v>214</v>
      </c>
      <c r="C54" s="122" t="s">
        <v>198</v>
      </c>
      <c r="D54" s="143" t="s">
        <v>199</v>
      </c>
      <c r="E54" s="122" t="s">
        <v>200</v>
      </c>
      <c r="F54" s="123">
        <f>F55+F65</f>
        <v>160</v>
      </c>
      <c r="G54" s="123"/>
      <c r="H54" s="116">
        <f t="shared" si="2"/>
        <v>160</v>
      </c>
      <c r="I54" s="112"/>
      <c r="J54" s="118">
        <f t="shared" si="3"/>
        <v>160</v>
      </c>
    </row>
    <row r="55" spans="1:10" ht="28.5" customHeight="1">
      <c r="A55" s="121" t="s">
        <v>271</v>
      </c>
      <c r="B55" s="122" t="s">
        <v>214</v>
      </c>
      <c r="C55" s="122" t="s">
        <v>267</v>
      </c>
      <c r="D55" s="122" t="s">
        <v>199</v>
      </c>
      <c r="E55" s="122" t="s">
        <v>200</v>
      </c>
      <c r="F55" s="123">
        <f>F56</f>
        <v>100</v>
      </c>
      <c r="G55" s="123"/>
      <c r="H55" s="116">
        <f t="shared" si="2"/>
        <v>100</v>
      </c>
      <c r="I55" s="112"/>
      <c r="J55" s="118">
        <f t="shared" si="3"/>
        <v>100</v>
      </c>
    </row>
    <row r="56" spans="1:10" ht="72" customHeight="1">
      <c r="A56" s="151" t="s">
        <v>272</v>
      </c>
      <c r="B56" s="129" t="s">
        <v>214</v>
      </c>
      <c r="C56" s="129" t="s">
        <v>267</v>
      </c>
      <c r="D56" s="129" t="s">
        <v>273</v>
      </c>
      <c r="E56" s="129" t="s">
        <v>200</v>
      </c>
      <c r="F56" s="150">
        <f>F57</f>
        <v>100</v>
      </c>
      <c r="G56" s="150"/>
      <c r="H56" s="132">
        <f t="shared" si="2"/>
        <v>100</v>
      </c>
      <c r="I56" s="138"/>
      <c r="J56" s="133">
        <f t="shared" si="3"/>
        <v>100</v>
      </c>
    </row>
    <row r="57" spans="1:10" ht="39" customHeight="1">
      <c r="A57" s="128" t="s">
        <v>274</v>
      </c>
      <c r="B57" s="139" t="s">
        <v>214</v>
      </c>
      <c r="C57" s="139" t="s">
        <v>267</v>
      </c>
      <c r="D57" s="135" t="s">
        <v>275</v>
      </c>
      <c r="E57" s="139" t="s">
        <v>200</v>
      </c>
      <c r="F57" s="131">
        <f>F58+F61</f>
        <v>100</v>
      </c>
      <c r="G57" s="131"/>
      <c r="H57" s="132">
        <f t="shared" si="2"/>
        <v>100</v>
      </c>
      <c r="I57" s="138"/>
      <c r="J57" s="133">
        <f t="shared" si="3"/>
        <v>100</v>
      </c>
    </row>
    <row r="58" spans="1:10" ht="39.75" customHeight="1">
      <c r="A58" s="128" t="s">
        <v>276</v>
      </c>
      <c r="B58" s="139" t="s">
        <v>214</v>
      </c>
      <c r="C58" s="139" t="s">
        <v>267</v>
      </c>
      <c r="D58" s="135" t="s">
        <v>277</v>
      </c>
      <c r="E58" s="139" t="s">
        <v>200</v>
      </c>
      <c r="F58" s="131">
        <f>F63</f>
        <v>100</v>
      </c>
      <c r="G58" s="131"/>
      <c r="H58" s="132">
        <f t="shared" si="2"/>
        <v>100</v>
      </c>
      <c r="I58" s="138"/>
      <c r="J58" s="133">
        <f t="shared" si="3"/>
        <v>100</v>
      </c>
    </row>
    <row r="59" spans="1:10" ht="31.5">
      <c r="A59" s="128" t="s">
        <v>278</v>
      </c>
      <c r="B59" s="139" t="s">
        <v>214</v>
      </c>
      <c r="C59" s="139" t="s">
        <v>267</v>
      </c>
      <c r="D59" s="135" t="s">
        <v>279</v>
      </c>
      <c r="E59" s="139" t="s">
        <v>200</v>
      </c>
      <c r="F59" s="131">
        <f>F60</f>
        <v>0</v>
      </c>
      <c r="G59" s="131"/>
      <c r="H59" s="132">
        <f t="shared" si="2"/>
        <v>0</v>
      </c>
      <c r="I59" s="138"/>
      <c r="J59" s="133">
        <f t="shared" si="3"/>
        <v>0</v>
      </c>
    </row>
    <row r="60" spans="1:10" ht="41.25" customHeight="1">
      <c r="A60" s="128" t="s">
        <v>269</v>
      </c>
      <c r="B60" s="139" t="s">
        <v>214</v>
      </c>
      <c r="C60" s="139" t="s">
        <v>267</v>
      </c>
      <c r="D60" s="135" t="s">
        <v>279</v>
      </c>
      <c r="E60" s="135">
        <v>244</v>
      </c>
      <c r="F60" s="131">
        <v>0</v>
      </c>
      <c r="G60" s="131"/>
      <c r="H60" s="132">
        <f t="shared" si="2"/>
        <v>0</v>
      </c>
      <c r="I60" s="138"/>
      <c r="J60" s="133">
        <f t="shared" si="3"/>
        <v>0</v>
      </c>
    </row>
    <row r="61" spans="1:10" ht="40.5" customHeight="1">
      <c r="A61" s="128" t="s">
        <v>280</v>
      </c>
      <c r="B61" s="139" t="s">
        <v>214</v>
      </c>
      <c r="C61" s="139" t="s">
        <v>267</v>
      </c>
      <c r="D61" s="135" t="s">
        <v>281</v>
      </c>
      <c r="E61" s="139" t="s">
        <v>200</v>
      </c>
      <c r="F61" s="131">
        <f>F62</f>
        <v>0</v>
      </c>
      <c r="G61" s="131"/>
      <c r="H61" s="132">
        <f t="shared" si="2"/>
        <v>0</v>
      </c>
      <c r="I61" s="138"/>
      <c r="J61" s="133">
        <f t="shared" si="3"/>
        <v>0</v>
      </c>
    </row>
    <row r="62" spans="1:10" ht="39" customHeight="1">
      <c r="A62" s="128" t="s">
        <v>269</v>
      </c>
      <c r="B62" s="139" t="s">
        <v>214</v>
      </c>
      <c r="C62" s="139" t="s">
        <v>267</v>
      </c>
      <c r="D62" s="135" t="s">
        <v>281</v>
      </c>
      <c r="E62" s="135">
        <v>244</v>
      </c>
      <c r="F62" s="131">
        <v>0</v>
      </c>
      <c r="G62" s="131"/>
      <c r="H62" s="132">
        <f t="shared" si="2"/>
        <v>0</v>
      </c>
      <c r="I62" s="138"/>
      <c r="J62" s="133">
        <f t="shared" si="3"/>
        <v>0</v>
      </c>
    </row>
    <row r="63" spans="1:10" ht="27" customHeight="1">
      <c r="A63" s="128" t="s">
        <v>282</v>
      </c>
      <c r="B63" s="139" t="s">
        <v>214</v>
      </c>
      <c r="C63" s="139" t="s">
        <v>267</v>
      </c>
      <c r="D63" s="156" t="s">
        <v>283</v>
      </c>
      <c r="E63" s="139" t="s">
        <v>200</v>
      </c>
      <c r="F63" s="131">
        <f>F64</f>
        <v>100</v>
      </c>
      <c r="G63" s="131"/>
      <c r="H63" s="132">
        <f t="shared" si="2"/>
        <v>100</v>
      </c>
      <c r="I63" s="138"/>
      <c r="J63" s="133">
        <f t="shared" si="3"/>
        <v>100</v>
      </c>
    </row>
    <row r="64" spans="1:10" ht="37.5" customHeight="1">
      <c r="A64" s="128" t="s">
        <v>269</v>
      </c>
      <c r="B64" s="139" t="s">
        <v>214</v>
      </c>
      <c r="C64" s="139" t="s">
        <v>267</v>
      </c>
      <c r="D64" s="135" t="s">
        <v>283</v>
      </c>
      <c r="E64" s="139" t="s">
        <v>243</v>
      </c>
      <c r="F64" s="131">
        <v>100</v>
      </c>
      <c r="G64" s="131"/>
      <c r="H64" s="132">
        <f t="shared" si="2"/>
        <v>100</v>
      </c>
      <c r="I64" s="138"/>
      <c r="J64" s="133">
        <f t="shared" si="3"/>
        <v>100</v>
      </c>
    </row>
    <row r="65" spans="1:10" ht="37.5" customHeight="1">
      <c r="A65" s="126" t="s">
        <v>284</v>
      </c>
      <c r="B65" s="154" t="s">
        <v>214</v>
      </c>
      <c r="C65" s="154" t="s">
        <v>285</v>
      </c>
      <c r="D65" s="143" t="s">
        <v>199</v>
      </c>
      <c r="E65" s="154" t="s">
        <v>200</v>
      </c>
      <c r="F65" s="127">
        <f>F66</f>
        <v>60</v>
      </c>
      <c r="G65" s="127"/>
      <c r="H65" s="116">
        <f t="shared" si="2"/>
        <v>60</v>
      </c>
      <c r="I65" s="157">
        <f>I66</f>
        <v>-1.4</v>
      </c>
      <c r="J65" s="118">
        <f t="shared" si="3"/>
        <v>58.6</v>
      </c>
    </row>
    <row r="66" spans="1:10" ht="16.5">
      <c r="A66" s="126" t="s">
        <v>286</v>
      </c>
      <c r="B66" s="154" t="s">
        <v>214</v>
      </c>
      <c r="C66" s="154">
        <v>12</v>
      </c>
      <c r="D66" s="143" t="s">
        <v>227</v>
      </c>
      <c r="E66" s="154" t="s">
        <v>200</v>
      </c>
      <c r="F66" s="127">
        <f>F67</f>
        <v>60</v>
      </c>
      <c r="G66" s="127"/>
      <c r="H66" s="116">
        <f t="shared" si="2"/>
        <v>60</v>
      </c>
      <c r="I66" s="157">
        <f>I67</f>
        <v>-1.4</v>
      </c>
      <c r="J66" s="118">
        <f t="shared" si="3"/>
        <v>58.6</v>
      </c>
    </row>
    <row r="67" spans="1:10" ht="21" customHeight="1">
      <c r="A67" s="128" t="s">
        <v>287</v>
      </c>
      <c r="B67" s="139" t="s">
        <v>214</v>
      </c>
      <c r="C67" s="139">
        <v>12</v>
      </c>
      <c r="D67" s="156" t="s">
        <v>288</v>
      </c>
      <c r="E67" s="139" t="s">
        <v>200</v>
      </c>
      <c r="F67" s="131">
        <f>F68</f>
        <v>60</v>
      </c>
      <c r="G67" s="131"/>
      <c r="H67" s="132">
        <f t="shared" si="2"/>
        <v>60</v>
      </c>
      <c r="I67" s="138">
        <f>I68</f>
        <v>-1.4</v>
      </c>
      <c r="J67" s="133">
        <f t="shared" si="3"/>
        <v>58.6</v>
      </c>
    </row>
    <row r="68" spans="1:10" ht="60.75" customHeight="1">
      <c r="A68" s="128" t="s">
        <v>269</v>
      </c>
      <c r="B68" s="139" t="s">
        <v>214</v>
      </c>
      <c r="C68" s="139">
        <v>12</v>
      </c>
      <c r="D68" s="135" t="s">
        <v>289</v>
      </c>
      <c r="E68" s="135">
        <v>244</v>
      </c>
      <c r="F68" s="131">
        <v>60</v>
      </c>
      <c r="G68" s="131"/>
      <c r="H68" s="132">
        <f t="shared" si="2"/>
        <v>60</v>
      </c>
      <c r="I68" s="138">
        <v>-1.4</v>
      </c>
      <c r="J68" s="133">
        <f t="shared" si="3"/>
        <v>58.6</v>
      </c>
    </row>
    <row r="69" spans="1:10" ht="27" customHeight="1">
      <c r="A69" s="126" t="s">
        <v>290</v>
      </c>
      <c r="B69" s="154" t="s">
        <v>291</v>
      </c>
      <c r="C69" s="154" t="s">
        <v>198</v>
      </c>
      <c r="D69" s="143" t="s">
        <v>199</v>
      </c>
      <c r="E69" s="154" t="s">
        <v>200</v>
      </c>
      <c r="F69" s="127">
        <f>F70+F77</f>
        <v>250.5</v>
      </c>
      <c r="G69" s="127"/>
      <c r="H69" s="116">
        <f t="shared" si="2"/>
        <v>250.5</v>
      </c>
      <c r="I69" s="138"/>
      <c r="J69" s="118">
        <f t="shared" si="3"/>
        <v>250.5</v>
      </c>
    </row>
    <row r="70" spans="1:10" ht="28.5" customHeight="1">
      <c r="A70" s="126" t="s">
        <v>292</v>
      </c>
      <c r="B70" s="154" t="s">
        <v>291</v>
      </c>
      <c r="C70" s="154" t="s">
        <v>202</v>
      </c>
      <c r="D70" s="143" t="s">
        <v>199</v>
      </c>
      <c r="E70" s="154" t="s">
        <v>200</v>
      </c>
      <c r="F70" s="158">
        <f>F71</f>
        <v>130</v>
      </c>
      <c r="G70" s="158"/>
      <c r="H70" s="116">
        <f t="shared" si="2"/>
        <v>130</v>
      </c>
      <c r="I70" s="147">
        <f>I71</f>
        <v>31.4</v>
      </c>
      <c r="J70" s="118">
        <f t="shared" si="3"/>
        <v>161.4</v>
      </c>
    </row>
    <row r="71" spans="1:10" ht="47.25">
      <c r="A71" s="151" t="s">
        <v>293</v>
      </c>
      <c r="B71" s="129" t="s">
        <v>291</v>
      </c>
      <c r="C71" s="129" t="s">
        <v>202</v>
      </c>
      <c r="D71" s="129" t="s">
        <v>294</v>
      </c>
      <c r="E71" s="129" t="s">
        <v>200</v>
      </c>
      <c r="F71" s="150">
        <f>F72</f>
        <v>130</v>
      </c>
      <c r="G71" s="150"/>
      <c r="H71" s="132">
        <f t="shared" si="2"/>
        <v>130</v>
      </c>
      <c r="I71" s="138">
        <f>I72</f>
        <v>31.4</v>
      </c>
      <c r="J71" s="133">
        <f t="shared" si="3"/>
        <v>161.4</v>
      </c>
    </row>
    <row r="72" spans="1:10" ht="63">
      <c r="A72" s="128" t="s">
        <v>295</v>
      </c>
      <c r="B72" s="139" t="s">
        <v>291</v>
      </c>
      <c r="C72" s="139" t="s">
        <v>202</v>
      </c>
      <c r="D72" s="135" t="s">
        <v>296</v>
      </c>
      <c r="E72" s="139" t="s">
        <v>200</v>
      </c>
      <c r="F72" s="131">
        <f>F73</f>
        <v>130</v>
      </c>
      <c r="G72" s="131"/>
      <c r="H72" s="132">
        <f t="shared" si="2"/>
        <v>130</v>
      </c>
      <c r="I72" s="112">
        <f>I73</f>
        <v>31.4</v>
      </c>
      <c r="J72" s="133">
        <f t="shared" si="3"/>
        <v>161.4</v>
      </c>
    </row>
    <row r="73" spans="1:10" ht="63">
      <c r="A73" s="128" t="s">
        <v>297</v>
      </c>
      <c r="B73" s="139" t="s">
        <v>291</v>
      </c>
      <c r="C73" s="139" t="s">
        <v>202</v>
      </c>
      <c r="D73" s="135" t="s">
        <v>298</v>
      </c>
      <c r="E73" s="139" t="s">
        <v>200</v>
      </c>
      <c r="F73" s="131">
        <f>F74</f>
        <v>130</v>
      </c>
      <c r="G73" s="131"/>
      <c r="H73" s="132">
        <f t="shared" si="2"/>
        <v>130</v>
      </c>
      <c r="I73" s="112">
        <f>I74</f>
        <v>31.4</v>
      </c>
      <c r="J73" s="133">
        <f t="shared" si="3"/>
        <v>161.4</v>
      </c>
    </row>
    <row r="74" spans="1:10" ht="47.25">
      <c r="A74" s="128" t="s">
        <v>299</v>
      </c>
      <c r="B74" s="139" t="s">
        <v>291</v>
      </c>
      <c r="C74" s="139" t="s">
        <v>202</v>
      </c>
      <c r="D74" s="135" t="s">
        <v>300</v>
      </c>
      <c r="E74" s="139" t="s">
        <v>200</v>
      </c>
      <c r="F74" s="131">
        <f>F75+F76</f>
        <v>130</v>
      </c>
      <c r="G74" s="131"/>
      <c r="H74" s="132">
        <f t="shared" si="2"/>
        <v>130</v>
      </c>
      <c r="I74" s="112">
        <f>I75</f>
        <v>31.4</v>
      </c>
      <c r="J74" s="133">
        <f t="shared" si="3"/>
        <v>161.4</v>
      </c>
    </row>
    <row r="75" spans="1:10" ht="31.5">
      <c r="A75" s="128" t="s">
        <v>269</v>
      </c>
      <c r="B75" s="139" t="s">
        <v>291</v>
      </c>
      <c r="C75" s="139" t="s">
        <v>202</v>
      </c>
      <c r="D75" s="135" t="s">
        <v>300</v>
      </c>
      <c r="E75" s="135">
        <v>244</v>
      </c>
      <c r="F75" s="131">
        <v>130</v>
      </c>
      <c r="G75" s="131"/>
      <c r="H75" s="132">
        <f t="shared" si="2"/>
        <v>130</v>
      </c>
      <c r="I75" s="112">
        <v>31.4</v>
      </c>
      <c r="J75" s="133">
        <f t="shared" si="3"/>
        <v>161.4</v>
      </c>
    </row>
    <row r="76" spans="1:10" ht="59.25" hidden="1" customHeight="1">
      <c r="A76" s="128" t="s">
        <v>301</v>
      </c>
      <c r="B76" s="139" t="s">
        <v>291</v>
      </c>
      <c r="C76" s="139" t="s">
        <v>202</v>
      </c>
      <c r="D76" s="135" t="s">
        <v>300</v>
      </c>
      <c r="E76" s="135">
        <v>810</v>
      </c>
      <c r="F76" s="131"/>
      <c r="G76" s="131"/>
      <c r="H76" s="131"/>
      <c r="I76" s="112"/>
      <c r="J76" s="113"/>
    </row>
    <row r="77" spans="1:10" ht="20.25" customHeight="1">
      <c r="A77" s="126" t="s">
        <v>302</v>
      </c>
      <c r="B77" s="154" t="s">
        <v>291</v>
      </c>
      <c r="C77" s="154" t="s">
        <v>258</v>
      </c>
      <c r="D77" s="143" t="s">
        <v>199</v>
      </c>
      <c r="E77" s="154" t="s">
        <v>200</v>
      </c>
      <c r="F77" s="127">
        <f>F78</f>
        <v>120.5</v>
      </c>
      <c r="G77" s="127">
        <f>G78</f>
        <v>54.4</v>
      </c>
      <c r="H77" s="116">
        <f t="shared" ref="H77:H82" si="4">F77+G77</f>
        <v>174.9</v>
      </c>
      <c r="I77" s="124">
        <f>I78</f>
        <v>11.64</v>
      </c>
      <c r="J77" s="118">
        <f t="shared" ref="J77:J82" si="5">H77+I77</f>
        <v>186.54000000000002</v>
      </c>
    </row>
    <row r="78" spans="1:10" ht="75" customHeight="1">
      <c r="A78" s="149" t="s">
        <v>303</v>
      </c>
      <c r="B78" s="129" t="s">
        <v>291</v>
      </c>
      <c r="C78" s="129" t="s">
        <v>258</v>
      </c>
      <c r="D78" s="129" t="s">
        <v>294</v>
      </c>
      <c r="E78" s="129" t="s">
        <v>200</v>
      </c>
      <c r="F78" s="150">
        <f>F79+F87</f>
        <v>120.5</v>
      </c>
      <c r="G78" s="150">
        <f>G79</f>
        <v>54.4</v>
      </c>
      <c r="H78" s="116">
        <f t="shared" si="4"/>
        <v>174.9</v>
      </c>
      <c r="I78" s="112">
        <f>I79</f>
        <v>11.64</v>
      </c>
      <c r="J78" s="133">
        <f t="shared" si="5"/>
        <v>186.54000000000002</v>
      </c>
    </row>
    <row r="79" spans="1:10" ht="47.25">
      <c r="A79" s="128" t="s">
        <v>304</v>
      </c>
      <c r="B79" s="139" t="s">
        <v>291</v>
      </c>
      <c r="C79" s="139" t="s">
        <v>258</v>
      </c>
      <c r="D79" s="135" t="s">
        <v>305</v>
      </c>
      <c r="E79" s="139" t="s">
        <v>200</v>
      </c>
      <c r="F79" s="131">
        <f>F80</f>
        <v>55.5</v>
      </c>
      <c r="G79" s="131">
        <f>G80</f>
        <v>54.4</v>
      </c>
      <c r="H79" s="116">
        <f t="shared" si="4"/>
        <v>109.9</v>
      </c>
      <c r="I79" s="112">
        <f>I80</f>
        <v>11.64</v>
      </c>
      <c r="J79" s="133">
        <f t="shared" si="5"/>
        <v>121.54</v>
      </c>
    </row>
    <row r="80" spans="1:10" ht="31.5">
      <c r="A80" s="128" t="s">
        <v>306</v>
      </c>
      <c r="B80" s="139" t="s">
        <v>291</v>
      </c>
      <c r="C80" s="139" t="s">
        <v>258</v>
      </c>
      <c r="D80" s="135" t="s">
        <v>307</v>
      </c>
      <c r="E80" s="139" t="s">
        <v>200</v>
      </c>
      <c r="F80" s="131">
        <f>F81</f>
        <v>55.5</v>
      </c>
      <c r="G80" s="131">
        <f>G81</f>
        <v>54.4</v>
      </c>
      <c r="H80" s="116">
        <f t="shared" si="4"/>
        <v>109.9</v>
      </c>
      <c r="I80" s="112">
        <f>I81</f>
        <v>11.64</v>
      </c>
      <c r="J80" s="133">
        <f t="shared" si="5"/>
        <v>121.54</v>
      </c>
    </row>
    <row r="81" spans="1:10" ht="31.5">
      <c r="A81" s="128" t="s">
        <v>308</v>
      </c>
      <c r="B81" s="139" t="s">
        <v>291</v>
      </c>
      <c r="C81" s="139" t="s">
        <v>258</v>
      </c>
      <c r="D81" s="135" t="s">
        <v>309</v>
      </c>
      <c r="E81" s="139" t="s">
        <v>200</v>
      </c>
      <c r="F81" s="131">
        <f>F82</f>
        <v>55.5</v>
      </c>
      <c r="G81" s="131">
        <f>G82</f>
        <v>54.4</v>
      </c>
      <c r="H81" s="116">
        <f t="shared" si="4"/>
        <v>109.9</v>
      </c>
      <c r="I81" s="112">
        <f>I82</f>
        <v>11.64</v>
      </c>
      <c r="J81" s="133">
        <f t="shared" si="5"/>
        <v>121.54</v>
      </c>
    </row>
    <row r="82" spans="1:10" ht="34.5" customHeight="1">
      <c r="A82" s="128" t="s">
        <v>269</v>
      </c>
      <c r="B82" s="139" t="s">
        <v>291</v>
      </c>
      <c r="C82" s="139" t="s">
        <v>258</v>
      </c>
      <c r="D82" s="135" t="s">
        <v>309</v>
      </c>
      <c r="E82" s="135">
        <v>244</v>
      </c>
      <c r="F82" s="131">
        <v>55.5</v>
      </c>
      <c r="G82" s="131">
        <v>54.4</v>
      </c>
      <c r="H82" s="116">
        <f t="shared" si="4"/>
        <v>109.9</v>
      </c>
      <c r="I82" s="112">
        <f>I98</f>
        <v>11.64</v>
      </c>
      <c r="J82" s="133">
        <f t="shared" si="5"/>
        <v>121.54</v>
      </c>
    </row>
    <row r="83" spans="1:10" ht="31.5" hidden="1">
      <c r="A83" s="128" t="s">
        <v>310</v>
      </c>
      <c r="B83" s="139" t="s">
        <v>291</v>
      </c>
      <c r="C83" s="139" t="s">
        <v>258</v>
      </c>
      <c r="D83" s="135" t="s">
        <v>311</v>
      </c>
      <c r="E83" s="139" t="s">
        <v>200</v>
      </c>
      <c r="F83" s="131">
        <f>F84</f>
        <v>0</v>
      </c>
      <c r="G83" s="131"/>
      <c r="H83" s="127"/>
      <c r="I83" s="112"/>
      <c r="J83" s="113"/>
    </row>
    <row r="84" spans="1:10" ht="31.5" hidden="1">
      <c r="A84" s="128" t="s">
        <v>312</v>
      </c>
      <c r="B84" s="139" t="s">
        <v>291</v>
      </c>
      <c r="C84" s="139" t="s">
        <v>258</v>
      </c>
      <c r="D84" s="135" t="s">
        <v>313</v>
      </c>
      <c r="E84" s="139" t="s">
        <v>200</v>
      </c>
      <c r="F84" s="131">
        <f>F85</f>
        <v>0</v>
      </c>
      <c r="G84" s="131"/>
      <c r="H84" s="127"/>
      <c r="I84" s="112"/>
      <c r="J84" s="113"/>
    </row>
    <row r="85" spans="1:10" ht="15.75" hidden="1">
      <c r="A85" s="128" t="s">
        <v>314</v>
      </c>
      <c r="B85" s="139" t="s">
        <v>291</v>
      </c>
      <c r="C85" s="139" t="s">
        <v>258</v>
      </c>
      <c r="D85" s="135" t="s">
        <v>315</v>
      </c>
      <c r="E85" s="139" t="s">
        <v>200</v>
      </c>
      <c r="F85" s="131">
        <f>F86</f>
        <v>0</v>
      </c>
      <c r="G85" s="131"/>
      <c r="H85" s="127"/>
      <c r="I85" s="112"/>
      <c r="J85" s="113"/>
    </row>
    <row r="86" spans="1:10" ht="31.5" hidden="1">
      <c r="A86" s="128" t="s">
        <v>269</v>
      </c>
      <c r="B86" s="139" t="s">
        <v>291</v>
      </c>
      <c r="C86" s="139" t="s">
        <v>258</v>
      </c>
      <c r="D86" s="135" t="s">
        <v>315</v>
      </c>
      <c r="E86" s="135">
        <v>244</v>
      </c>
      <c r="F86" s="131"/>
      <c r="G86" s="131"/>
      <c r="H86" s="127"/>
      <c r="I86" s="112"/>
      <c r="J86" s="113"/>
    </row>
    <row r="87" spans="1:10" ht="31.5">
      <c r="A87" s="128" t="s">
        <v>316</v>
      </c>
      <c r="B87" s="139" t="s">
        <v>291</v>
      </c>
      <c r="C87" s="139" t="s">
        <v>258</v>
      </c>
      <c r="D87" s="135" t="s">
        <v>317</v>
      </c>
      <c r="E87" s="139" t="s">
        <v>200</v>
      </c>
      <c r="F87" s="131">
        <f>F88</f>
        <v>65</v>
      </c>
      <c r="G87" s="131"/>
      <c r="H87" s="116">
        <f>F87+G87</f>
        <v>65</v>
      </c>
      <c r="I87" s="112"/>
      <c r="J87" s="133">
        <f>H87+I87</f>
        <v>65</v>
      </c>
    </row>
    <row r="88" spans="1:10" ht="47.25">
      <c r="A88" s="128" t="s">
        <v>318</v>
      </c>
      <c r="B88" s="139" t="s">
        <v>291</v>
      </c>
      <c r="C88" s="139" t="s">
        <v>258</v>
      </c>
      <c r="D88" s="135" t="s">
        <v>319</v>
      </c>
      <c r="E88" s="139" t="s">
        <v>200</v>
      </c>
      <c r="F88" s="131">
        <f>F89+F91+F93+F95</f>
        <v>65</v>
      </c>
      <c r="G88" s="131"/>
      <c r="H88" s="116">
        <f>F88+G88</f>
        <v>65</v>
      </c>
      <c r="I88" s="138"/>
      <c r="J88" s="133">
        <f>H88+I88</f>
        <v>65</v>
      </c>
    </row>
    <row r="89" spans="1:10" ht="24" hidden="1" customHeight="1">
      <c r="A89" s="128" t="s">
        <v>320</v>
      </c>
      <c r="B89" s="139" t="s">
        <v>291</v>
      </c>
      <c r="C89" s="139" t="s">
        <v>258</v>
      </c>
      <c r="D89" s="135" t="s">
        <v>321</v>
      </c>
      <c r="E89" s="139" t="s">
        <v>200</v>
      </c>
      <c r="F89" s="131"/>
      <c r="G89" s="131"/>
      <c r="H89" s="127"/>
      <c r="I89" s="138"/>
      <c r="J89" s="146"/>
    </row>
    <row r="90" spans="1:10" ht="42" hidden="1" customHeight="1">
      <c r="A90" s="128" t="s">
        <v>269</v>
      </c>
      <c r="B90" s="139" t="s">
        <v>291</v>
      </c>
      <c r="C90" s="139" t="s">
        <v>258</v>
      </c>
      <c r="D90" s="135" t="s">
        <v>321</v>
      </c>
      <c r="E90" s="139" t="s">
        <v>243</v>
      </c>
      <c r="F90" s="131"/>
      <c r="G90" s="131"/>
      <c r="H90" s="127"/>
      <c r="I90" s="138"/>
      <c r="J90" s="146"/>
    </row>
    <row r="91" spans="1:10" ht="31.5" customHeight="1">
      <c r="A91" s="128" t="s">
        <v>322</v>
      </c>
      <c r="B91" s="139" t="s">
        <v>291</v>
      </c>
      <c r="C91" s="139" t="s">
        <v>258</v>
      </c>
      <c r="D91" s="135" t="s">
        <v>323</v>
      </c>
      <c r="E91" s="139" t="s">
        <v>200</v>
      </c>
      <c r="F91" s="131">
        <f>F92</f>
        <v>35</v>
      </c>
      <c r="G91" s="131"/>
      <c r="H91" s="116">
        <f t="shared" ref="H91:H106" si="6">F91+G91</f>
        <v>35</v>
      </c>
      <c r="I91" s="138"/>
      <c r="J91" s="133">
        <f t="shared" ref="J91:J106" si="7">H91+I91</f>
        <v>35</v>
      </c>
    </row>
    <row r="92" spans="1:10" ht="39.75" customHeight="1">
      <c r="A92" s="128" t="s">
        <v>269</v>
      </c>
      <c r="B92" s="139" t="s">
        <v>291</v>
      </c>
      <c r="C92" s="139" t="s">
        <v>258</v>
      </c>
      <c r="D92" s="135" t="s">
        <v>323</v>
      </c>
      <c r="E92" s="135">
        <v>244</v>
      </c>
      <c r="F92" s="131">
        <v>35</v>
      </c>
      <c r="G92" s="131"/>
      <c r="H92" s="116">
        <f t="shared" si="6"/>
        <v>35</v>
      </c>
      <c r="I92" s="138"/>
      <c r="J92" s="133">
        <f t="shared" si="7"/>
        <v>35</v>
      </c>
    </row>
    <row r="93" spans="1:10" ht="46.5" customHeight="1">
      <c r="A93" s="128" t="s">
        <v>324</v>
      </c>
      <c r="B93" s="139" t="s">
        <v>291</v>
      </c>
      <c r="C93" s="139" t="s">
        <v>258</v>
      </c>
      <c r="D93" s="135" t="s">
        <v>325</v>
      </c>
      <c r="E93" s="139" t="s">
        <v>200</v>
      </c>
      <c r="F93" s="131">
        <f>F94</f>
        <v>30</v>
      </c>
      <c r="G93" s="131"/>
      <c r="H93" s="116">
        <f t="shared" si="6"/>
        <v>30</v>
      </c>
      <c r="I93" s="138"/>
      <c r="J93" s="133">
        <f t="shared" si="7"/>
        <v>30</v>
      </c>
    </row>
    <row r="94" spans="1:10" ht="42" customHeight="1">
      <c r="A94" s="128" t="s">
        <v>269</v>
      </c>
      <c r="B94" s="139" t="s">
        <v>291</v>
      </c>
      <c r="C94" s="139" t="s">
        <v>258</v>
      </c>
      <c r="D94" s="135" t="s">
        <v>325</v>
      </c>
      <c r="E94" s="135">
        <v>244</v>
      </c>
      <c r="F94" s="131">
        <v>30</v>
      </c>
      <c r="G94" s="131"/>
      <c r="H94" s="116">
        <f t="shared" si="6"/>
        <v>30</v>
      </c>
      <c r="I94" s="138"/>
      <c r="J94" s="133">
        <f t="shared" si="7"/>
        <v>30</v>
      </c>
    </row>
    <row r="95" spans="1:10" ht="31.5">
      <c r="A95" s="128" t="s">
        <v>326</v>
      </c>
      <c r="B95" s="139" t="s">
        <v>291</v>
      </c>
      <c r="C95" s="139" t="s">
        <v>258</v>
      </c>
      <c r="D95" s="135" t="s">
        <v>327</v>
      </c>
      <c r="E95" s="139" t="s">
        <v>200</v>
      </c>
      <c r="F95" s="131">
        <f>F96</f>
        <v>0</v>
      </c>
      <c r="G95" s="131"/>
      <c r="H95" s="116">
        <f t="shared" si="6"/>
        <v>0</v>
      </c>
      <c r="I95" s="138"/>
      <c r="J95" s="133">
        <f t="shared" si="7"/>
        <v>0</v>
      </c>
    </row>
    <row r="96" spans="1:10" ht="42.75" customHeight="1">
      <c r="A96" s="128" t="s">
        <v>269</v>
      </c>
      <c r="B96" s="139" t="s">
        <v>291</v>
      </c>
      <c r="C96" s="139" t="s">
        <v>258</v>
      </c>
      <c r="D96" s="135" t="s">
        <v>327</v>
      </c>
      <c r="E96" s="135">
        <v>244</v>
      </c>
      <c r="F96" s="131">
        <v>0</v>
      </c>
      <c r="G96" s="131"/>
      <c r="H96" s="116">
        <f t="shared" si="6"/>
        <v>0</v>
      </c>
      <c r="I96" s="138"/>
      <c r="J96" s="133">
        <f t="shared" si="7"/>
        <v>0</v>
      </c>
    </row>
    <row r="97" spans="1:10" ht="42.75" customHeight="1">
      <c r="A97" s="128" t="s">
        <v>328</v>
      </c>
      <c r="B97" s="139" t="s">
        <v>291</v>
      </c>
      <c r="C97" s="139" t="s">
        <v>258</v>
      </c>
      <c r="D97" s="135" t="s">
        <v>329</v>
      </c>
      <c r="E97" s="139" t="s">
        <v>200</v>
      </c>
      <c r="F97" s="131">
        <f>F98</f>
        <v>81</v>
      </c>
      <c r="G97" s="131"/>
      <c r="H97" s="116">
        <f t="shared" si="6"/>
        <v>81</v>
      </c>
      <c r="I97" s="138"/>
      <c r="J97" s="133">
        <f t="shared" si="7"/>
        <v>81</v>
      </c>
    </row>
    <row r="98" spans="1:10" ht="42.75" customHeight="1">
      <c r="A98" s="128" t="s">
        <v>269</v>
      </c>
      <c r="B98" s="139" t="s">
        <v>291</v>
      </c>
      <c r="C98" s="139" t="s">
        <v>258</v>
      </c>
      <c r="D98" s="135" t="s">
        <v>329</v>
      </c>
      <c r="E98" s="135">
        <v>244</v>
      </c>
      <c r="F98" s="131">
        <v>81</v>
      </c>
      <c r="G98" s="131"/>
      <c r="H98" s="116">
        <f t="shared" si="6"/>
        <v>81</v>
      </c>
      <c r="I98" s="138">
        <v>11.64</v>
      </c>
      <c r="J98" s="133">
        <f t="shared" si="7"/>
        <v>92.64</v>
      </c>
    </row>
    <row r="99" spans="1:10" ht="31.5" customHeight="1">
      <c r="A99" s="126" t="s">
        <v>330</v>
      </c>
      <c r="B99" s="154" t="s">
        <v>331</v>
      </c>
      <c r="C99" s="154" t="s">
        <v>198</v>
      </c>
      <c r="D99" s="143" t="s">
        <v>199</v>
      </c>
      <c r="E99" s="154" t="s">
        <v>200</v>
      </c>
      <c r="F99" s="127">
        <f>F100</f>
        <v>433.29999999999995</v>
      </c>
      <c r="G99" s="127"/>
      <c r="H99" s="116">
        <f t="shared" si="6"/>
        <v>433.29999999999995</v>
      </c>
      <c r="I99" s="138"/>
      <c r="J99" s="118">
        <f t="shared" si="7"/>
        <v>433.29999999999995</v>
      </c>
    </row>
    <row r="100" spans="1:10" ht="66" customHeight="1">
      <c r="A100" s="151" t="s">
        <v>332</v>
      </c>
      <c r="B100" s="129" t="s">
        <v>331</v>
      </c>
      <c r="C100" s="129" t="s">
        <v>197</v>
      </c>
      <c r="D100" s="129" t="s">
        <v>333</v>
      </c>
      <c r="E100" s="129" t="s">
        <v>200</v>
      </c>
      <c r="F100" s="150">
        <f>F101</f>
        <v>433.29999999999995</v>
      </c>
      <c r="G100" s="150"/>
      <c r="H100" s="132">
        <f t="shared" si="6"/>
        <v>433.29999999999995</v>
      </c>
      <c r="I100" s="138"/>
      <c r="J100" s="133">
        <f t="shared" si="7"/>
        <v>433.29999999999995</v>
      </c>
    </row>
    <row r="101" spans="1:10" ht="36.75" customHeight="1">
      <c r="A101" s="128" t="s">
        <v>334</v>
      </c>
      <c r="B101" s="139" t="s">
        <v>331</v>
      </c>
      <c r="C101" s="139" t="s">
        <v>197</v>
      </c>
      <c r="D101" s="135" t="s">
        <v>335</v>
      </c>
      <c r="E101" s="139" t="s">
        <v>200</v>
      </c>
      <c r="F101" s="131">
        <f>F102+F107</f>
        <v>433.29999999999995</v>
      </c>
      <c r="G101" s="131"/>
      <c r="H101" s="132">
        <f t="shared" si="6"/>
        <v>433.29999999999995</v>
      </c>
      <c r="I101" s="138"/>
      <c r="J101" s="133">
        <f t="shared" si="7"/>
        <v>433.29999999999995</v>
      </c>
    </row>
    <row r="102" spans="1:10" ht="38.25" customHeight="1">
      <c r="A102" s="128" t="s">
        <v>336</v>
      </c>
      <c r="B102" s="139" t="s">
        <v>331</v>
      </c>
      <c r="C102" s="139" t="s">
        <v>197</v>
      </c>
      <c r="D102" s="135" t="s">
        <v>337</v>
      </c>
      <c r="E102" s="139" t="s">
        <v>200</v>
      </c>
      <c r="F102" s="131">
        <f>F103+F122</f>
        <v>433.29999999999995</v>
      </c>
      <c r="G102" s="131"/>
      <c r="H102" s="132">
        <f t="shared" si="6"/>
        <v>433.29999999999995</v>
      </c>
      <c r="I102" s="138"/>
      <c r="J102" s="133">
        <f t="shared" si="7"/>
        <v>433.29999999999995</v>
      </c>
    </row>
    <row r="103" spans="1:10" ht="47.25">
      <c r="A103" s="128" t="s">
        <v>338</v>
      </c>
      <c r="B103" s="139" t="s">
        <v>331</v>
      </c>
      <c r="C103" s="139" t="s">
        <v>197</v>
      </c>
      <c r="D103" s="135" t="s">
        <v>339</v>
      </c>
      <c r="E103" s="139" t="s">
        <v>200</v>
      </c>
      <c r="F103" s="131">
        <f>F105+F106</f>
        <v>433.29999999999995</v>
      </c>
      <c r="G103" s="131"/>
      <c r="H103" s="132">
        <f t="shared" si="6"/>
        <v>433.29999999999995</v>
      </c>
      <c r="I103" s="138"/>
      <c r="J103" s="133">
        <f t="shared" si="7"/>
        <v>433.29999999999995</v>
      </c>
    </row>
    <row r="104" spans="1:10" ht="21" customHeight="1">
      <c r="A104" s="128" t="s">
        <v>340</v>
      </c>
      <c r="B104" s="139" t="s">
        <v>331</v>
      </c>
      <c r="C104" s="139" t="s">
        <v>197</v>
      </c>
      <c r="D104" s="135" t="s">
        <v>339</v>
      </c>
      <c r="E104" s="139" t="s">
        <v>341</v>
      </c>
      <c r="F104" s="131">
        <f>F105+F106</f>
        <v>433.29999999999995</v>
      </c>
      <c r="G104" s="131"/>
      <c r="H104" s="132">
        <f t="shared" si="6"/>
        <v>433.29999999999995</v>
      </c>
      <c r="I104" s="138"/>
      <c r="J104" s="133">
        <f t="shared" si="7"/>
        <v>433.29999999999995</v>
      </c>
    </row>
    <row r="105" spans="1:10" ht="23.25" customHeight="1">
      <c r="A105" s="128" t="s">
        <v>342</v>
      </c>
      <c r="B105" s="139" t="s">
        <v>331</v>
      </c>
      <c r="C105" s="139" t="s">
        <v>197</v>
      </c>
      <c r="D105" s="135" t="s">
        <v>339</v>
      </c>
      <c r="E105" s="135">
        <v>111</v>
      </c>
      <c r="F105" s="131">
        <v>302.39999999999998</v>
      </c>
      <c r="G105" s="131"/>
      <c r="H105" s="132">
        <f t="shared" si="6"/>
        <v>302.39999999999998</v>
      </c>
      <c r="I105" s="138"/>
      <c r="J105" s="133">
        <f t="shared" si="7"/>
        <v>302.39999999999998</v>
      </c>
    </row>
    <row r="106" spans="1:10" ht="57" customHeight="1">
      <c r="A106" s="128" t="s">
        <v>343</v>
      </c>
      <c r="B106" s="139" t="s">
        <v>331</v>
      </c>
      <c r="C106" s="139" t="s">
        <v>197</v>
      </c>
      <c r="D106" s="135" t="s">
        <v>339</v>
      </c>
      <c r="E106" s="135">
        <v>119</v>
      </c>
      <c r="F106" s="131">
        <v>130.9</v>
      </c>
      <c r="G106" s="131"/>
      <c r="H106" s="132">
        <f t="shared" si="6"/>
        <v>130.9</v>
      </c>
      <c r="I106" s="138"/>
      <c r="J106" s="133">
        <f t="shared" si="7"/>
        <v>130.9</v>
      </c>
    </row>
    <row r="107" spans="1:10" ht="55.5" hidden="1" customHeight="1">
      <c r="A107" s="128" t="s">
        <v>344</v>
      </c>
      <c r="B107" s="139" t="s">
        <v>331</v>
      </c>
      <c r="C107" s="139" t="s">
        <v>197</v>
      </c>
      <c r="D107" s="135" t="s">
        <v>345</v>
      </c>
      <c r="E107" s="139" t="s">
        <v>200</v>
      </c>
      <c r="F107" s="131">
        <f>F108+F109</f>
        <v>0</v>
      </c>
      <c r="G107" s="131"/>
      <c r="H107" s="131"/>
      <c r="I107" s="138"/>
      <c r="J107" s="146"/>
    </row>
    <row r="108" spans="1:10" ht="36" hidden="1" customHeight="1">
      <c r="A108" s="128" t="s">
        <v>269</v>
      </c>
      <c r="B108" s="139" t="s">
        <v>331</v>
      </c>
      <c r="C108" s="139" t="s">
        <v>197</v>
      </c>
      <c r="D108" s="135" t="s">
        <v>345</v>
      </c>
      <c r="E108" s="135">
        <v>244</v>
      </c>
      <c r="F108" s="131"/>
      <c r="G108" s="131"/>
      <c r="H108" s="131"/>
      <c r="I108" s="138"/>
      <c r="J108" s="146"/>
    </row>
    <row r="109" spans="1:10" ht="38.25" hidden="1" customHeight="1">
      <c r="A109" s="128" t="s">
        <v>223</v>
      </c>
      <c r="B109" s="139" t="s">
        <v>331</v>
      </c>
      <c r="C109" s="139" t="s">
        <v>197</v>
      </c>
      <c r="D109" s="135" t="s">
        <v>345</v>
      </c>
      <c r="E109" s="135">
        <v>851</v>
      </c>
      <c r="F109" s="131"/>
      <c r="G109" s="131"/>
      <c r="H109" s="131"/>
      <c r="I109" s="138"/>
      <c r="J109" s="146"/>
    </row>
    <row r="110" spans="1:10" ht="23.25" hidden="1" customHeight="1">
      <c r="A110" s="126" t="s">
        <v>346</v>
      </c>
      <c r="B110" s="154">
        <v>10</v>
      </c>
      <c r="C110" s="154" t="s">
        <v>198</v>
      </c>
      <c r="D110" s="143" t="s">
        <v>199</v>
      </c>
      <c r="E110" s="154" t="s">
        <v>200</v>
      </c>
      <c r="F110" s="127">
        <f>F111</f>
        <v>0</v>
      </c>
      <c r="G110" s="127"/>
      <c r="H110" s="127"/>
      <c r="I110" s="138"/>
      <c r="J110" s="146"/>
    </row>
    <row r="111" spans="1:10" s="145" customFormat="1" ht="23.45" hidden="1" customHeight="1">
      <c r="A111" s="126" t="s">
        <v>347</v>
      </c>
      <c r="B111" s="154">
        <v>10</v>
      </c>
      <c r="C111" s="154" t="s">
        <v>197</v>
      </c>
      <c r="D111" s="143" t="s">
        <v>199</v>
      </c>
      <c r="E111" s="154" t="s">
        <v>200</v>
      </c>
      <c r="F111" s="127">
        <f>F112</f>
        <v>0</v>
      </c>
      <c r="G111" s="127"/>
      <c r="H111" s="127"/>
      <c r="I111" s="124"/>
      <c r="J111" s="144"/>
    </row>
    <row r="112" spans="1:10" ht="27" hidden="1" customHeight="1">
      <c r="A112" s="128" t="s">
        <v>348</v>
      </c>
      <c r="B112" s="139">
        <v>10</v>
      </c>
      <c r="C112" s="139" t="s">
        <v>197</v>
      </c>
      <c r="D112" s="135" t="s">
        <v>248</v>
      </c>
      <c r="E112" s="139" t="s">
        <v>200</v>
      </c>
      <c r="F112" s="131">
        <f>F113</f>
        <v>0</v>
      </c>
      <c r="G112" s="131"/>
      <c r="H112" s="131"/>
      <c r="I112" s="138"/>
      <c r="J112" s="146"/>
    </row>
    <row r="113" spans="1:10" ht="20.25" hidden="1" customHeight="1">
      <c r="A113" s="128" t="s">
        <v>286</v>
      </c>
      <c r="B113" s="139">
        <v>10</v>
      </c>
      <c r="C113" s="139" t="s">
        <v>197</v>
      </c>
      <c r="D113" s="135" t="s">
        <v>227</v>
      </c>
      <c r="E113" s="139" t="s">
        <v>200</v>
      </c>
      <c r="F113" s="131">
        <f>F114</f>
        <v>0</v>
      </c>
      <c r="G113" s="131"/>
      <c r="H113" s="131"/>
      <c r="I113" s="138"/>
      <c r="J113" s="146"/>
    </row>
    <row r="114" spans="1:10" ht="39.75" hidden="1" customHeight="1">
      <c r="A114" s="128" t="s">
        <v>349</v>
      </c>
      <c r="B114" s="139">
        <v>10</v>
      </c>
      <c r="C114" s="139" t="s">
        <v>197</v>
      </c>
      <c r="D114" s="135" t="s">
        <v>350</v>
      </c>
      <c r="E114" s="139" t="s">
        <v>200</v>
      </c>
      <c r="F114" s="131">
        <f>F115</f>
        <v>0</v>
      </c>
      <c r="G114" s="131"/>
      <c r="H114" s="131"/>
      <c r="I114" s="138"/>
      <c r="J114" s="146"/>
    </row>
    <row r="115" spans="1:10" ht="34.5" hidden="1" customHeight="1">
      <c r="A115" s="128" t="s">
        <v>351</v>
      </c>
      <c r="B115" s="139">
        <v>10</v>
      </c>
      <c r="C115" s="139" t="s">
        <v>197</v>
      </c>
      <c r="D115" s="135" t="s">
        <v>350</v>
      </c>
      <c r="E115" s="135">
        <v>312</v>
      </c>
      <c r="F115" s="131"/>
      <c r="G115" s="131"/>
      <c r="H115" s="131"/>
      <c r="I115" s="138"/>
      <c r="J115" s="146"/>
    </row>
    <row r="116" spans="1:10" s="145" customFormat="1" ht="34.5" hidden="1" customHeight="1">
      <c r="A116" s="126" t="s">
        <v>352</v>
      </c>
      <c r="B116" s="154" t="s">
        <v>245</v>
      </c>
      <c r="C116" s="154" t="s">
        <v>198</v>
      </c>
      <c r="D116" s="143" t="s">
        <v>199</v>
      </c>
      <c r="E116" s="154" t="s">
        <v>200</v>
      </c>
      <c r="F116" s="127">
        <f>F117</f>
        <v>0</v>
      </c>
      <c r="G116" s="127"/>
      <c r="H116" s="127"/>
      <c r="I116" s="124"/>
      <c r="J116" s="144"/>
    </row>
    <row r="117" spans="1:10" ht="34.5" hidden="1" customHeight="1">
      <c r="A117" s="128" t="s">
        <v>353</v>
      </c>
      <c r="B117" s="139" t="s">
        <v>245</v>
      </c>
      <c r="C117" s="139" t="s">
        <v>197</v>
      </c>
      <c r="D117" s="135" t="s">
        <v>199</v>
      </c>
      <c r="E117" s="139" t="s">
        <v>200</v>
      </c>
      <c r="F117" s="131">
        <f>F118</f>
        <v>0</v>
      </c>
      <c r="G117" s="131"/>
      <c r="H117" s="131"/>
      <c r="I117" s="138"/>
      <c r="J117" s="146"/>
    </row>
    <row r="118" spans="1:10" ht="34.5" hidden="1" customHeight="1">
      <c r="A118" s="128" t="s">
        <v>354</v>
      </c>
      <c r="B118" s="139" t="s">
        <v>245</v>
      </c>
      <c r="C118" s="139" t="s">
        <v>197</v>
      </c>
      <c r="D118" s="135" t="s">
        <v>227</v>
      </c>
      <c r="E118" s="139" t="s">
        <v>200</v>
      </c>
      <c r="F118" s="131">
        <f>F119</f>
        <v>0</v>
      </c>
      <c r="G118" s="131"/>
      <c r="H118" s="131"/>
      <c r="I118" s="138"/>
      <c r="J118" s="146"/>
    </row>
    <row r="119" spans="1:10" ht="34.5" hidden="1" customHeight="1">
      <c r="A119" s="128" t="s">
        <v>355</v>
      </c>
      <c r="B119" s="139" t="s">
        <v>245</v>
      </c>
      <c r="C119" s="139" t="s">
        <v>197</v>
      </c>
      <c r="D119" s="135" t="s">
        <v>356</v>
      </c>
      <c r="E119" s="139" t="s">
        <v>200</v>
      </c>
      <c r="F119" s="131">
        <f>F120</f>
        <v>0</v>
      </c>
      <c r="G119" s="131"/>
      <c r="H119" s="131"/>
      <c r="I119" s="138"/>
      <c r="J119" s="146"/>
    </row>
    <row r="120" spans="1:10" ht="34.5" hidden="1" customHeight="1">
      <c r="A120" s="128" t="s">
        <v>251</v>
      </c>
      <c r="B120" s="139" t="s">
        <v>245</v>
      </c>
      <c r="C120" s="139" t="s">
        <v>197</v>
      </c>
      <c r="D120" s="135" t="s">
        <v>357</v>
      </c>
      <c r="E120" s="139" t="s">
        <v>200</v>
      </c>
      <c r="F120" s="131">
        <f>F121</f>
        <v>0</v>
      </c>
      <c r="G120" s="131"/>
      <c r="H120" s="131"/>
      <c r="I120" s="138"/>
      <c r="J120" s="146"/>
    </row>
    <row r="121" spans="1:10" ht="34.5" hidden="1" customHeight="1">
      <c r="A121" s="128" t="s">
        <v>269</v>
      </c>
      <c r="B121" s="139" t="s">
        <v>245</v>
      </c>
      <c r="C121" s="139" t="s">
        <v>197</v>
      </c>
      <c r="D121" s="135" t="s">
        <v>357</v>
      </c>
      <c r="E121" s="139" t="s">
        <v>243</v>
      </c>
      <c r="F121" s="131"/>
      <c r="G121" s="131"/>
      <c r="H121" s="131"/>
      <c r="I121" s="138"/>
      <c r="J121" s="146"/>
    </row>
    <row r="122" spans="1:10" ht="64.900000000000006" customHeight="1">
      <c r="A122" s="128" t="s">
        <v>344</v>
      </c>
      <c r="B122" s="139" t="s">
        <v>331</v>
      </c>
      <c r="C122" s="139" t="s">
        <v>197</v>
      </c>
      <c r="D122" s="135" t="s">
        <v>345</v>
      </c>
      <c r="E122" s="139" t="s">
        <v>200</v>
      </c>
      <c r="F122" s="131">
        <f>F123</f>
        <v>0</v>
      </c>
      <c r="G122" s="131"/>
      <c r="H122" s="132">
        <f t="shared" ref="H122:H136" si="8">F122+G122</f>
        <v>0</v>
      </c>
      <c r="I122" s="138"/>
      <c r="J122" s="133">
        <f t="shared" ref="J122:J136" si="9">H122+I122</f>
        <v>0</v>
      </c>
    </row>
    <row r="123" spans="1:10" ht="34.5" customHeight="1">
      <c r="A123" s="128" t="s">
        <v>269</v>
      </c>
      <c r="B123" s="139" t="s">
        <v>331</v>
      </c>
      <c r="C123" s="139" t="s">
        <v>197</v>
      </c>
      <c r="D123" s="135" t="s">
        <v>345</v>
      </c>
      <c r="E123" s="135">
        <v>244</v>
      </c>
      <c r="F123" s="131">
        <v>0</v>
      </c>
      <c r="G123" s="131"/>
      <c r="H123" s="132">
        <f t="shared" si="8"/>
        <v>0</v>
      </c>
      <c r="I123" s="138"/>
      <c r="J123" s="133">
        <f t="shared" si="9"/>
        <v>0</v>
      </c>
    </row>
    <row r="124" spans="1:10" ht="34.5" customHeight="1">
      <c r="A124" s="159" t="s">
        <v>346</v>
      </c>
      <c r="B124" s="160">
        <v>10</v>
      </c>
      <c r="C124" s="160" t="s">
        <v>198</v>
      </c>
      <c r="D124" s="161" t="s">
        <v>199</v>
      </c>
      <c r="E124" s="160" t="s">
        <v>200</v>
      </c>
      <c r="F124" s="127">
        <f t="shared" ref="F124:G128" si="10">F125</f>
        <v>145.30000000000001</v>
      </c>
      <c r="G124" s="127">
        <f t="shared" si="10"/>
        <v>-108.7</v>
      </c>
      <c r="H124" s="116">
        <f t="shared" si="8"/>
        <v>36.600000000000009</v>
      </c>
      <c r="I124" s="138"/>
      <c r="J124" s="118">
        <f t="shared" si="9"/>
        <v>36.600000000000009</v>
      </c>
    </row>
    <row r="125" spans="1:10" ht="34.5" customHeight="1">
      <c r="A125" s="159" t="s">
        <v>347</v>
      </c>
      <c r="B125" s="160">
        <v>10</v>
      </c>
      <c r="C125" s="160" t="s">
        <v>197</v>
      </c>
      <c r="D125" s="161" t="s">
        <v>199</v>
      </c>
      <c r="E125" s="160" t="s">
        <v>200</v>
      </c>
      <c r="F125" s="127">
        <f t="shared" si="10"/>
        <v>145.30000000000001</v>
      </c>
      <c r="G125" s="127">
        <f t="shared" si="10"/>
        <v>-108.7</v>
      </c>
      <c r="H125" s="116">
        <f t="shared" si="8"/>
        <v>36.600000000000009</v>
      </c>
      <c r="I125" s="138"/>
      <c r="J125" s="118">
        <f t="shared" si="9"/>
        <v>36.600000000000009</v>
      </c>
    </row>
    <row r="126" spans="1:10" ht="34.5" customHeight="1">
      <c r="A126" s="162" t="s">
        <v>348</v>
      </c>
      <c r="B126" s="163">
        <v>10</v>
      </c>
      <c r="C126" s="163" t="s">
        <v>197</v>
      </c>
      <c r="D126" s="152" t="s">
        <v>248</v>
      </c>
      <c r="E126" s="163" t="s">
        <v>200</v>
      </c>
      <c r="F126" s="131">
        <f t="shared" si="10"/>
        <v>145.30000000000001</v>
      </c>
      <c r="G126" s="131">
        <f t="shared" si="10"/>
        <v>-108.7</v>
      </c>
      <c r="H126" s="132">
        <f t="shared" si="8"/>
        <v>36.600000000000009</v>
      </c>
      <c r="I126" s="138"/>
      <c r="J126" s="133">
        <f t="shared" si="9"/>
        <v>36.600000000000009</v>
      </c>
    </row>
    <row r="127" spans="1:10" ht="34.5" customHeight="1">
      <c r="A127" s="162" t="s">
        <v>286</v>
      </c>
      <c r="B127" s="163">
        <v>10</v>
      </c>
      <c r="C127" s="163" t="s">
        <v>197</v>
      </c>
      <c r="D127" s="152" t="s">
        <v>227</v>
      </c>
      <c r="E127" s="163" t="s">
        <v>200</v>
      </c>
      <c r="F127" s="131">
        <f t="shared" si="10"/>
        <v>145.30000000000001</v>
      </c>
      <c r="G127" s="131">
        <f t="shared" si="10"/>
        <v>-108.7</v>
      </c>
      <c r="H127" s="132">
        <f t="shared" si="8"/>
        <v>36.600000000000009</v>
      </c>
      <c r="I127" s="138"/>
      <c r="J127" s="133">
        <f t="shared" si="9"/>
        <v>36.600000000000009</v>
      </c>
    </row>
    <row r="128" spans="1:10" ht="34.5" customHeight="1">
      <c r="A128" s="128" t="s">
        <v>349</v>
      </c>
      <c r="B128" s="163">
        <v>10</v>
      </c>
      <c r="C128" s="163" t="s">
        <v>197</v>
      </c>
      <c r="D128" s="152" t="s">
        <v>350</v>
      </c>
      <c r="E128" s="163" t="s">
        <v>200</v>
      </c>
      <c r="F128" s="131">
        <f t="shared" si="10"/>
        <v>145.30000000000001</v>
      </c>
      <c r="G128" s="131">
        <f t="shared" si="10"/>
        <v>-108.7</v>
      </c>
      <c r="H128" s="132">
        <f t="shared" si="8"/>
        <v>36.600000000000009</v>
      </c>
      <c r="I128" s="138"/>
      <c r="J128" s="133">
        <f t="shared" si="9"/>
        <v>36.600000000000009</v>
      </c>
    </row>
    <row r="129" spans="1:10" ht="34.5" customHeight="1">
      <c r="A129" s="128" t="s">
        <v>351</v>
      </c>
      <c r="B129" s="139">
        <v>10</v>
      </c>
      <c r="C129" s="163" t="s">
        <v>197</v>
      </c>
      <c r="D129" s="135" t="s">
        <v>350</v>
      </c>
      <c r="E129" s="135">
        <v>312</v>
      </c>
      <c r="F129" s="131">
        <v>145.30000000000001</v>
      </c>
      <c r="G129" s="131">
        <v>-108.7</v>
      </c>
      <c r="H129" s="132">
        <f t="shared" si="8"/>
        <v>36.600000000000009</v>
      </c>
      <c r="I129" s="138"/>
      <c r="J129" s="133">
        <f t="shared" si="9"/>
        <v>36.600000000000009</v>
      </c>
    </row>
    <row r="130" spans="1:10" s="145" customFormat="1" ht="66.75" customHeight="1">
      <c r="A130" s="126" t="s">
        <v>358</v>
      </c>
      <c r="B130" s="154" t="s">
        <v>359</v>
      </c>
      <c r="C130" s="154" t="s">
        <v>198</v>
      </c>
      <c r="D130" s="143" t="s">
        <v>199</v>
      </c>
      <c r="E130" s="154" t="s">
        <v>200</v>
      </c>
      <c r="F130" s="127">
        <f>F131</f>
        <v>156.80000000000001</v>
      </c>
      <c r="G130" s="127"/>
      <c r="H130" s="116">
        <f t="shared" si="8"/>
        <v>156.80000000000001</v>
      </c>
      <c r="I130" s="124"/>
      <c r="J130" s="118">
        <f t="shared" si="9"/>
        <v>156.80000000000001</v>
      </c>
    </row>
    <row r="131" spans="1:10" ht="23.25" customHeight="1">
      <c r="A131" s="128" t="s">
        <v>360</v>
      </c>
      <c r="B131" s="139" t="s">
        <v>359</v>
      </c>
      <c r="C131" s="139" t="s">
        <v>198</v>
      </c>
      <c r="D131" s="135" t="s">
        <v>199</v>
      </c>
      <c r="E131" s="139" t="s">
        <v>200</v>
      </c>
      <c r="F131" s="131">
        <f>F132</f>
        <v>156.80000000000001</v>
      </c>
      <c r="G131" s="131"/>
      <c r="H131" s="132">
        <f t="shared" si="8"/>
        <v>156.80000000000001</v>
      </c>
      <c r="I131" s="138"/>
      <c r="J131" s="133">
        <f t="shared" si="9"/>
        <v>156.80000000000001</v>
      </c>
    </row>
    <row r="132" spans="1:10" ht="21.75" customHeight="1">
      <c r="A132" s="128" t="s">
        <v>361</v>
      </c>
      <c r="B132" s="139" t="s">
        <v>359</v>
      </c>
      <c r="C132" s="139" t="s">
        <v>198</v>
      </c>
      <c r="D132" s="135" t="s">
        <v>248</v>
      </c>
      <c r="E132" s="139" t="s">
        <v>200</v>
      </c>
      <c r="F132" s="131">
        <f>F133</f>
        <v>156.80000000000001</v>
      </c>
      <c r="G132" s="131"/>
      <c r="H132" s="132">
        <f t="shared" si="8"/>
        <v>156.80000000000001</v>
      </c>
      <c r="I132" s="138"/>
      <c r="J132" s="133">
        <f t="shared" si="9"/>
        <v>156.80000000000001</v>
      </c>
    </row>
    <row r="133" spans="1:10" ht="23.25" customHeight="1">
      <c r="A133" s="128" t="s">
        <v>286</v>
      </c>
      <c r="B133" s="139" t="s">
        <v>359</v>
      </c>
      <c r="C133" s="139" t="s">
        <v>198</v>
      </c>
      <c r="D133" s="135" t="s">
        <v>227</v>
      </c>
      <c r="E133" s="139" t="s">
        <v>200</v>
      </c>
      <c r="F133" s="131">
        <f>F134+F135</f>
        <v>156.80000000000001</v>
      </c>
      <c r="G133" s="131"/>
      <c r="H133" s="132">
        <f t="shared" si="8"/>
        <v>156.80000000000001</v>
      </c>
      <c r="I133" s="138"/>
      <c r="J133" s="133">
        <f t="shared" si="9"/>
        <v>156.80000000000001</v>
      </c>
    </row>
    <row r="134" spans="1:10" ht="90.75" customHeight="1">
      <c r="A134" s="128" t="s">
        <v>362</v>
      </c>
      <c r="B134" s="139" t="s">
        <v>359</v>
      </c>
      <c r="C134" s="139" t="s">
        <v>258</v>
      </c>
      <c r="D134" s="156" t="s">
        <v>363</v>
      </c>
      <c r="E134" s="139" t="s">
        <v>200</v>
      </c>
      <c r="F134" s="131">
        <f>F136</f>
        <v>156</v>
      </c>
      <c r="G134" s="131"/>
      <c r="H134" s="132">
        <f t="shared" si="8"/>
        <v>156</v>
      </c>
      <c r="I134" s="138"/>
      <c r="J134" s="133">
        <f t="shared" si="9"/>
        <v>156</v>
      </c>
    </row>
    <row r="135" spans="1:10" ht="57" customHeight="1">
      <c r="A135" s="126" t="s">
        <v>364</v>
      </c>
      <c r="B135" s="154" t="s">
        <v>359</v>
      </c>
      <c r="C135" s="154" t="s">
        <v>198</v>
      </c>
      <c r="D135" s="164">
        <v>9940077600</v>
      </c>
      <c r="E135" s="154" t="s">
        <v>200</v>
      </c>
      <c r="F135" s="127">
        <v>0.8</v>
      </c>
      <c r="G135" s="127"/>
      <c r="H135" s="132">
        <f t="shared" si="8"/>
        <v>0.8</v>
      </c>
      <c r="I135" s="138"/>
      <c r="J135" s="133">
        <f t="shared" si="9"/>
        <v>0.8</v>
      </c>
    </row>
    <row r="136" spans="1:10" ht="35.25" customHeight="1">
      <c r="A136" s="126" t="s">
        <v>365</v>
      </c>
      <c r="B136" s="154" t="s">
        <v>359</v>
      </c>
      <c r="C136" s="154" t="s">
        <v>258</v>
      </c>
      <c r="D136" s="143" t="s">
        <v>363</v>
      </c>
      <c r="E136" s="143">
        <v>540</v>
      </c>
      <c r="F136" s="127">
        <v>156</v>
      </c>
      <c r="G136" s="127"/>
      <c r="H136" s="132">
        <f t="shared" si="8"/>
        <v>156</v>
      </c>
      <c r="I136" s="138"/>
      <c r="J136" s="133">
        <f t="shared" si="9"/>
        <v>156</v>
      </c>
    </row>
    <row r="137" spans="1:10" ht="39.75" hidden="1" customHeight="1">
      <c r="A137" s="165" t="s">
        <v>352</v>
      </c>
      <c r="B137" s="166" t="s">
        <v>245</v>
      </c>
      <c r="C137" s="166" t="s">
        <v>198</v>
      </c>
      <c r="D137" s="167" t="s">
        <v>199</v>
      </c>
      <c r="E137" s="166" t="s">
        <v>200</v>
      </c>
      <c r="F137" s="168">
        <f>F139</f>
        <v>0</v>
      </c>
      <c r="G137" s="168"/>
      <c r="H137" s="168"/>
    </row>
    <row r="138" spans="1:10" ht="15.75" hidden="1">
      <c r="A138" s="169" t="s">
        <v>353</v>
      </c>
      <c r="B138" s="170" t="s">
        <v>245</v>
      </c>
      <c r="C138" s="170" t="s">
        <v>197</v>
      </c>
      <c r="D138" s="171" t="s">
        <v>199</v>
      </c>
      <c r="E138" s="170" t="s">
        <v>200</v>
      </c>
      <c r="F138" s="172">
        <f>F139</f>
        <v>0</v>
      </c>
      <c r="G138" s="172"/>
      <c r="H138" s="172"/>
    </row>
    <row r="139" spans="1:10" ht="15.75" hidden="1">
      <c r="A139" s="169" t="s">
        <v>354</v>
      </c>
      <c r="B139" s="170" t="s">
        <v>245</v>
      </c>
      <c r="C139" s="170" t="s">
        <v>197</v>
      </c>
      <c r="D139" s="171" t="s">
        <v>227</v>
      </c>
      <c r="E139" s="170" t="s">
        <v>200</v>
      </c>
      <c r="F139" s="172">
        <f>F140</f>
        <v>0</v>
      </c>
      <c r="G139" s="172"/>
      <c r="H139" s="172"/>
    </row>
    <row r="140" spans="1:10" ht="31.5" hidden="1">
      <c r="A140" s="169" t="s">
        <v>355</v>
      </c>
      <c r="B140" s="170" t="s">
        <v>245</v>
      </c>
      <c r="C140" s="170" t="s">
        <v>197</v>
      </c>
      <c r="D140" s="171" t="s">
        <v>356</v>
      </c>
      <c r="E140" s="170" t="s">
        <v>200</v>
      </c>
      <c r="F140" s="172">
        <f>F141</f>
        <v>0</v>
      </c>
      <c r="G140" s="172"/>
      <c r="H140" s="172"/>
    </row>
    <row r="141" spans="1:10" ht="15.75" hidden="1">
      <c r="A141" s="173" t="s">
        <v>251</v>
      </c>
      <c r="B141" s="174" t="s">
        <v>245</v>
      </c>
      <c r="C141" s="170" t="s">
        <v>197</v>
      </c>
      <c r="D141" s="175" t="s">
        <v>357</v>
      </c>
      <c r="E141" s="170" t="s">
        <v>200</v>
      </c>
      <c r="F141" s="172">
        <f>F142</f>
        <v>0</v>
      </c>
      <c r="G141" s="172"/>
      <c r="H141" s="172"/>
    </row>
    <row r="142" spans="1:10" ht="31.5" hidden="1">
      <c r="A142" s="176" t="s">
        <v>269</v>
      </c>
      <c r="B142" s="174" t="s">
        <v>245</v>
      </c>
      <c r="C142" s="170" t="s">
        <v>197</v>
      </c>
      <c r="D142" s="171" t="s">
        <v>357</v>
      </c>
      <c r="E142" s="171">
        <v>244</v>
      </c>
      <c r="F142" s="172"/>
      <c r="G142" s="172"/>
      <c r="H142" s="172"/>
    </row>
    <row r="143" spans="1:10" ht="15.75">
      <c r="A143" s="177"/>
      <c r="B143" s="178"/>
      <c r="C143" s="178"/>
      <c r="D143" s="178"/>
      <c r="E143" s="178"/>
      <c r="F143" s="179"/>
      <c r="G143" s="179"/>
      <c r="H143" s="179"/>
    </row>
  </sheetData>
  <mergeCells count="3">
    <mergeCell ref="D1:J1"/>
    <mergeCell ref="D2:J2"/>
    <mergeCell ref="A3:F3"/>
  </mergeCells>
  <pageMargins left="0.62986111111111098" right="3.9583333333333297E-2" top="0.74791666666666701" bottom="0.74791666666666701" header="0.51180555555555496" footer="0.51180555555555496"/>
  <pageSetup paperSize="9" scale="62" firstPageNumber="223" fitToHeight="0" orientation="portrait" useFirstPageNumber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4"/>
  <sheetViews>
    <sheetView view="pageBreakPreview" zoomScaleNormal="75" workbookViewId="0">
      <selection activeCell="D1" sqref="D1"/>
    </sheetView>
  </sheetViews>
  <sheetFormatPr defaultColWidth="9.140625" defaultRowHeight="15.75" outlineLevelRow="1"/>
  <cols>
    <col min="1" max="1" width="72.140625" style="180" customWidth="1"/>
    <col min="2" max="2" width="10.5703125" style="178" customWidth="1"/>
    <col min="3" max="3" width="11.140625" style="178" customWidth="1"/>
    <col min="4" max="4" width="24.7109375" style="178" customWidth="1"/>
    <col min="5" max="5" width="15.140625" style="178" customWidth="1"/>
    <col min="6" max="7" width="18.28515625" style="181" customWidth="1"/>
    <col min="8" max="8" width="17.5703125" style="98" customWidth="1"/>
    <col min="9" max="9" width="12" style="98" customWidth="1"/>
    <col min="10" max="10" width="11.42578125" style="98" customWidth="1"/>
    <col min="11" max="256" width="9.140625" style="98"/>
    <col min="257" max="257" width="72.140625" style="98" customWidth="1"/>
    <col min="258" max="258" width="10.5703125" style="98" customWidth="1"/>
    <col min="259" max="259" width="11.140625" style="98" customWidth="1"/>
    <col min="260" max="260" width="24.7109375" style="98" customWidth="1"/>
    <col min="261" max="261" width="15.140625" style="98" customWidth="1"/>
    <col min="262" max="263" width="18.28515625" style="98" customWidth="1"/>
    <col min="264" max="264" width="17.5703125" style="98" customWidth="1"/>
    <col min="265" max="265" width="12" style="98" customWidth="1"/>
    <col min="266" max="266" width="11.42578125" style="98" customWidth="1"/>
    <col min="267" max="512" width="9.140625" style="98"/>
    <col min="513" max="513" width="72.140625" style="98" customWidth="1"/>
    <col min="514" max="514" width="10.5703125" style="98" customWidth="1"/>
    <col min="515" max="515" width="11.140625" style="98" customWidth="1"/>
    <col min="516" max="516" width="24.7109375" style="98" customWidth="1"/>
    <col min="517" max="517" width="15.140625" style="98" customWidth="1"/>
    <col min="518" max="519" width="18.28515625" style="98" customWidth="1"/>
    <col min="520" max="520" width="17.5703125" style="98" customWidth="1"/>
    <col min="521" max="521" width="12" style="98" customWidth="1"/>
    <col min="522" max="522" width="11.42578125" style="98" customWidth="1"/>
    <col min="523" max="768" width="9.140625" style="98"/>
    <col min="769" max="769" width="72.140625" style="98" customWidth="1"/>
    <col min="770" max="770" width="10.5703125" style="98" customWidth="1"/>
    <col min="771" max="771" width="11.140625" style="98" customWidth="1"/>
    <col min="772" max="772" width="24.7109375" style="98" customWidth="1"/>
    <col min="773" max="773" width="15.140625" style="98" customWidth="1"/>
    <col min="774" max="775" width="18.28515625" style="98" customWidth="1"/>
    <col min="776" max="776" width="17.5703125" style="98" customWidth="1"/>
    <col min="777" max="777" width="12" style="98" customWidth="1"/>
    <col min="778" max="778" width="11.42578125" style="98" customWidth="1"/>
    <col min="779" max="1024" width="9.140625" style="98"/>
  </cols>
  <sheetData>
    <row r="1" spans="1:10" ht="166.5" customHeight="1">
      <c r="A1" s="182"/>
      <c r="B1" s="97"/>
      <c r="C1" s="97"/>
      <c r="D1" s="607" t="s">
        <v>366</v>
      </c>
      <c r="E1" s="607"/>
      <c r="F1" s="607"/>
      <c r="G1" s="607"/>
      <c r="I1" s="183"/>
    </row>
    <row r="2" spans="1:10" ht="79.5" customHeight="1">
      <c r="A2" s="1" t="s">
        <v>367</v>
      </c>
      <c r="B2" s="1"/>
      <c r="C2" s="1"/>
      <c r="D2" s="1"/>
      <c r="E2" s="1"/>
      <c r="F2" s="1"/>
      <c r="G2" s="1"/>
    </row>
    <row r="3" spans="1:10" ht="15.6" customHeight="1">
      <c r="A3" s="184"/>
      <c r="B3" s="103"/>
      <c r="C3" s="103"/>
      <c r="D3" s="103"/>
      <c r="E3" s="103"/>
      <c r="F3" s="104"/>
      <c r="G3" s="104" t="s">
        <v>184</v>
      </c>
    </row>
    <row r="4" spans="1:10" ht="57.75" customHeight="1">
      <c r="A4" s="105" t="s">
        <v>185</v>
      </c>
      <c r="B4" s="105" t="s">
        <v>186</v>
      </c>
      <c r="C4" s="105" t="s">
        <v>187</v>
      </c>
      <c r="D4" s="105" t="s">
        <v>188</v>
      </c>
      <c r="E4" s="105" t="s">
        <v>189</v>
      </c>
      <c r="F4" s="185" t="s">
        <v>368</v>
      </c>
      <c r="G4" s="185" t="s">
        <v>369</v>
      </c>
    </row>
    <row r="5" spans="1:10" ht="20.25" hidden="1" customHeight="1" outlineLevel="1">
      <c r="A5" s="109"/>
      <c r="B5" s="110"/>
      <c r="C5" s="110"/>
      <c r="D5" s="110"/>
      <c r="E5" s="110"/>
      <c r="F5" s="186"/>
      <c r="G5" s="186"/>
    </row>
    <row r="6" spans="1:10" s="120" customFormat="1" ht="26.25" customHeight="1">
      <c r="A6" s="114" t="s">
        <v>194</v>
      </c>
      <c r="B6" s="122" t="s">
        <v>198</v>
      </c>
      <c r="C6" s="122" t="s">
        <v>198</v>
      </c>
      <c r="D6" s="122" t="s">
        <v>199</v>
      </c>
      <c r="E6" s="122" t="s">
        <v>200</v>
      </c>
      <c r="F6" s="187">
        <f>F8+F15+F29+F35+F41+F81+F117+F142+F148+F154+F69</f>
        <v>2344.7000000000003</v>
      </c>
      <c r="G6" s="187">
        <f>G8+G15+G29+G35+G41+G82+G89+G117+G142+G148+G154+G69</f>
        <v>2361.9</v>
      </c>
      <c r="H6" s="119"/>
      <c r="I6" s="119"/>
      <c r="J6" s="119"/>
    </row>
    <row r="7" spans="1:10" ht="23.25" customHeight="1">
      <c r="A7" s="121" t="s">
        <v>196</v>
      </c>
      <c r="B7" s="122" t="s">
        <v>197</v>
      </c>
      <c r="C7" s="122" t="s">
        <v>198</v>
      </c>
      <c r="D7" s="122" t="s">
        <v>199</v>
      </c>
      <c r="E7" s="122" t="s">
        <v>200</v>
      </c>
      <c r="F7" s="188">
        <f>F8+F15</f>
        <v>1145.9000000000001</v>
      </c>
      <c r="G7" s="188">
        <f>G8+G15</f>
        <v>1144.5999999999999</v>
      </c>
      <c r="H7" s="125"/>
      <c r="I7" s="125"/>
      <c r="J7" s="125"/>
    </row>
    <row r="8" spans="1:10" ht="31.5">
      <c r="A8" s="159" t="s">
        <v>201</v>
      </c>
      <c r="B8" s="122" t="s">
        <v>197</v>
      </c>
      <c r="C8" s="122" t="s">
        <v>202</v>
      </c>
      <c r="D8" s="122" t="s">
        <v>199</v>
      </c>
      <c r="E8" s="122" t="s">
        <v>200</v>
      </c>
      <c r="F8" s="189">
        <f t="shared" ref="F8:G10" si="0">F9</f>
        <v>504.3</v>
      </c>
      <c r="G8" s="189">
        <f t="shared" si="0"/>
        <v>504.3</v>
      </c>
    </row>
    <row r="9" spans="1:10" ht="31.5">
      <c r="A9" s="162" t="s">
        <v>203</v>
      </c>
      <c r="B9" s="129" t="s">
        <v>197</v>
      </c>
      <c r="C9" s="129" t="s">
        <v>202</v>
      </c>
      <c r="D9" s="130" t="s">
        <v>204</v>
      </c>
      <c r="E9" s="129" t="s">
        <v>200</v>
      </c>
      <c r="F9" s="190">
        <f t="shared" si="0"/>
        <v>504.3</v>
      </c>
      <c r="G9" s="190">
        <f t="shared" si="0"/>
        <v>504.3</v>
      </c>
    </row>
    <row r="10" spans="1:10" ht="24.75" customHeight="1">
      <c r="A10" s="162" t="s">
        <v>205</v>
      </c>
      <c r="B10" s="129" t="s">
        <v>197</v>
      </c>
      <c r="C10" s="129" t="s">
        <v>202</v>
      </c>
      <c r="D10" s="130" t="s">
        <v>206</v>
      </c>
      <c r="E10" s="129" t="s">
        <v>200</v>
      </c>
      <c r="F10" s="190">
        <f t="shared" si="0"/>
        <v>504.3</v>
      </c>
      <c r="G10" s="190">
        <f t="shared" si="0"/>
        <v>504.3</v>
      </c>
    </row>
    <row r="11" spans="1:10" ht="31.5">
      <c r="A11" s="191" t="s">
        <v>207</v>
      </c>
      <c r="B11" s="129" t="s">
        <v>197</v>
      </c>
      <c r="C11" s="129" t="s">
        <v>202</v>
      </c>
      <c r="D11" s="130" t="s">
        <v>208</v>
      </c>
      <c r="E11" s="129" t="s">
        <v>200</v>
      </c>
      <c r="F11" s="190">
        <f>F13+F14</f>
        <v>504.3</v>
      </c>
      <c r="G11" s="190">
        <f>G13+G14</f>
        <v>504.3</v>
      </c>
    </row>
    <row r="12" spans="1:10" ht="31.5">
      <c r="A12" s="191" t="s">
        <v>209</v>
      </c>
      <c r="B12" s="192" t="s">
        <v>197</v>
      </c>
      <c r="C12" s="192" t="s">
        <v>202</v>
      </c>
      <c r="D12" s="193" t="s">
        <v>208</v>
      </c>
      <c r="E12" s="129" t="s">
        <v>210</v>
      </c>
      <c r="F12" s="190">
        <f>F13+F14</f>
        <v>504.3</v>
      </c>
      <c r="G12" s="190">
        <f>G13+G14</f>
        <v>504.3</v>
      </c>
    </row>
    <row r="13" spans="1:10" ht="31.5">
      <c r="A13" s="191" t="s">
        <v>211</v>
      </c>
      <c r="B13" s="129" t="s">
        <v>197</v>
      </c>
      <c r="C13" s="129" t="s">
        <v>202</v>
      </c>
      <c r="D13" s="130" t="s">
        <v>208</v>
      </c>
      <c r="E13" s="152">
        <v>121</v>
      </c>
      <c r="F13" s="194">
        <v>387.3</v>
      </c>
      <c r="G13" s="194">
        <v>387.3</v>
      </c>
    </row>
    <row r="14" spans="1:10" ht="49.5" customHeight="1">
      <c r="A14" s="191" t="s">
        <v>212</v>
      </c>
      <c r="B14" s="129" t="s">
        <v>197</v>
      </c>
      <c r="C14" s="129" t="s">
        <v>202</v>
      </c>
      <c r="D14" s="130" t="s">
        <v>208</v>
      </c>
      <c r="E14" s="152">
        <v>129</v>
      </c>
      <c r="F14" s="194">
        <v>117</v>
      </c>
      <c r="G14" s="194">
        <v>117</v>
      </c>
    </row>
    <row r="15" spans="1:10" ht="58.5" customHeight="1">
      <c r="A15" s="159" t="s">
        <v>213</v>
      </c>
      <c r="B15" s="122" t="s">
        <v>197</v>
      </c>
      <c r="C15" s="122" t="s">
        <v>214</v>
      </c>
      <c r="D15" s="137" t="s">
        <v>199</v>
      </c>
      <c r="E15" s="122" t="s">
        <v>200</v>
      </c>
      <c r="F15" s="189">
        <f>F16</f>
        <v>641.6</v>
      </c>
      <c r="G15" s="189">
        <f>G16</f>
        <v>640.29999999999995</v>
      </c>
    </row>
    <row r="16" spans="1:10" ht="31.5">
      <c r="A16" s="162" t="s">
        <v>215</v>
      </c>
      <c r="B16" s="129" t="s">
        <v>197</v>
      </c>
      <c r="C16" s="129" t="s">
        <v>214</v>
      </c>
      <c r="D16" s="130" t="s">
        <v>204</v>
      </c>
      <c r="E16" s="129" t="s">
        <v>200</v>
      </c>
      <c r="F16" s="190">
        <f>F17</f>
        <v>641.6</v>
      </c>
      <c r="G16" s="190">
        <f>G17</f>
        <v>640.29999999999995</v>
      </c>
    </row>
    <row r="17" spans="1:7" ht="31.5" customHeight="1">
      <c r="A17" s="162" t="s">
        <v>216</v>
      </c>
      <c r="B17" s="129" t="s">
        <v>197</v>
      </c>
      <c r="C17" s="129" t="s">
        <v>214</v>
      </c>
      <c r="D17" s="130" t="s">
        <v>217</v>
      </c>
      <c r="E17" s="129" t="s">
        <v>200</v>
      </c>
      <c r="F17" s="190">
        <f>F18+F22</f>
        <v>641.6</v>
      </c>
      <c r="G17" s="190">
        <f>G18+G22</f>
        <v>640.29999999999995</v>
      </c>
    </row>
    <row r="18" spans="1:7" ht="37.5" customHeight="1">
      <c r="A18" s="162" t="s">
        <v>218</v>
      </c>
      <c r="B18" s="129" t="s">
        <v>197</v>
      </c>
      <c r="C18" s="129" t="s">
        <v>214</v>
      </c>
      <c r="D18" s="130" t="s">
        <v>219</v>
      </c>
      <c r="E18" s="129" t="s">
        <v>200</v>
      </c>
      <c r="F18" s="190">
        <f>F19</f>
        <v>373.8</v>
      </c>
      <c r="G18" s="190">
        <f>G19</f>
        <v>373.8</v>
      </c>
    </row>
    <row r="19" spans="1:7" ht="33.75" customHeight="1">
      <c r="A19" s="162" t="s">
        <v>209</v>
      </c>
      <c r="B19" s="129" t="s">
        <v>197</v>
      </c>
      <c r="C19" s="129" t="s">
        <v>214</v>
      </c>
      <c r="D19" s="130" t="s">
        <v>219</v>
      </c>
      <c r="E19" s="129" t="s">
        <v>210</v>
      </c>
      <c r="F19" s="190">
        <f>F20+F21</f>
        <v>373.8</v>
      </c>
      <c r="G19" s="190">
        <f>G20+G21</f>
        <v>373.8</v>
      </c>
    </row>
    <row r="20" spans="1:7" ht="45.75" customHeight="1">
      <c r="A20" s="134" t="s">
        <v>211</v>
      </c>
      <c r="B20" s="129" t="s">
        <v>197</v>
      </c>
      <c r="C20" s="129" t="s">
        <v>214</v>
      </c>
      <c r="D20" s="130" t="s">
        <v>219</v>
      </c>
      <c r="E20" s="163">
        <v>121</v>
      </c>
      <c r="F20" s="194">
        <v>287.10000000000002</v>
      </c>
      <c r="G20" s="194">
        <v>287.10000000000002</v>
      </c>
    </row>
    <row r="21" spans="1:7" ht="47.25">
      <c r="A21" s="134" t="s">
        <v>212</v>
      </c>
      <c r="B21" s="129" t="s">
        <v>197</v>
      </c>
      <c r="C21" s="129" t="s">
        <v>214</v>
      </c>
      <c r="D21" s="130" t="s">
        <v>220</v>
      </c>
      <c r="E21" s="163">
        <v>129</v>
      </c>
      <c r="F21" s="194">
        <v>86.7</v>
      </c>
      <c r="G21" s="194">
        <v>86.7</v>
      </c>
    </row>
    <row r="22" spans="1:7" ht="31.5">
      <c r="A22" s="195" t="s">
        <v>221</v>
      </c>
      <c r="B22" s="129" t="s">
        <v>197</v>
      </c>
      <c r="C22" s="129" t="s">
        <v>214</v>
      </c>
      <c r="D22" s="130" t="s">
        <v>220</v>
      </c>
      <c r="E22" s="163" t="s">
        <v>200</v>
      </c>
      <c r="F22" s="194">
        <f>F23+F24+F25</f>
        <v>267.8</v>
      </c>
      <c r="G22" s="194">
        <f>G23+G24+G25</f>
        <v>266.5</v>
      </c>
    </row>
    <row r="23" spans="1:7" ht="31.5">
      <c r="A23" s="162" t="s">
        <v>222</v>
      </c>
      <c r="B23" s="129" t="s">
        <v>197</v>
      </c>
      <c r="C23" s="129" t="s">
        <v>214</v>
      </c>
      <c r="D23" s="130" t="s">
        <v>220</v>
      </c>
      <c r="E23" s="163">
        <v>244</v>
      </c>
      <c r="F23" s="194">
        <v>265.60000000000002</v>
      </c>
      <c r="G23" s="194">
        <v>264.3</v>
      </c>
    </row>
    <row r="24" spans="1:7" ht="31.5">
      <c r="A24" s="196" t="s">
        <v>223</v>
      </c>
      <c r="B24" s="129" t="s">
        <v>197</v>
      </c>
      <c r="C24" s="129" t="s">
        <v>214</v>
      </c>
      <c r="D24" s="130" t="s">
        <v>220</v>
      </c>
      <c r="E24" s="163">
        <v>851</v>
      </c>
      <c r="F24" s="194">
        <v>1.7</v>
      </c>
      <c r="G24" s="194">
        <v>1.7</v>
      </c>
    </row>
    <row r="25" spans="1:7" ht="31.15" customHeight="1">
      <c r="A25" s="196" t="s">
        <v>224</v>
      </c>
      <c r="B25" s="129" t="s">
        <v>197</v>
      </c>
      <c r="C25" s="129" t="s">
        <v>214</v>
      </c>
      <c r="D25" s="130" t="s">
        <v>220</v>
      </c>
      <c r="E25" s="163">
        <v>852</v>
      </c>
      <c r="F25" s="194">
        <v>0.5</v>
      </c>
      <c r="G25" s="194">
        <v>0.5</v>
      </c>
    </row>
    <row r="26" spans="1:7" s="145" customFormat="1" ht="27" hidden="1" customHeight="1">
      <c r="A26" s="197" t="s">
        <v>225</v>
      </c>
      <c r="B26" s="198" t="s">
        <v>197</v>
      </c>
      <c r="C26" s="198" t="s">
        <v>226</v>
      </c>
      <c r="D26" s="199" t="s">
        <v>227</v>
      </c>
      <c r="E26" s="122" t="s">
        <v>200</v>
      </c>
      <c r="F26" s="188"/>
      <c r="G26" s="200"/>
    </row>
    <row r="27" spans="1:7" ht="37.5" hidden="1" customHeight="1">
      <c r="A27" s="196" t="s">
        <v>228</v>
      </c>
      <c r="B27" s="192" t="s">
        <v>197</v>
      </c>
      <c r="C27" s="192" t="s">
        <v>226</v>
      </c>
      <c r="D27" s="201" t="s">
        <v>229</v>
      </c>
      <c r="E27" s="129" t="s">
        <v>200</v>
      </c>
      <c r="F27" s="202"/>
      <c r="G27" s="190"/>
    </row>
    <row r="28" spans="1:7" ht="38.25" hidden="1" customHeight="1">
      <c r="A28" s="196" t="s">
        <v>230</v>
      </c>
      <c r="B28" s="129" t="s">
        <v>197</v>
      </c>
      <c r="C28" s="129" t="s">
        <v>226</v>
      </c>
      <c r="D28" s="152" t="s">
        <v>229</v>
      </c>
      <c r="E28" s="152">
        <v>244</v>
      </c>
      <c r="F28" s="194"/>
      <c r="G28" s="194"/>
    </row>
    <row r="29" spans="1:7" ht="58.5" customHeight="1">
      <c r="A29" s="121" t="s">
        <v>231</v>
      </c>
      <c r="B29" s="129" t="s">
        <v>197</v>
      </c>
      <c r="C29" s="129" t="s">
        <v>232</v>
      </c>
      <c r="D29" s="161" t="s">
        <v>199</v>
      </c>
      <c r="E29" s="122" t="s">
        <v>200</v>
      </c>
      <c r="F29" s="188">
        <f t="shared" ref="F29:G33" si="1">F30</f>
        <v>196.4</v>
      </c>
      <c r="G29" s="188">
        <f t="shared" si="1"/>
        <v>111.1</v>
      </c>
    </row>
    <row r="30" spans="1:7" ht="115.5" customHeight="1">
      <c r="A30" s="148" t="s">
        <v>233</v>
      </c>
      <c r="B30" s="122" t="s">
        <v>197</v>
      </c>
      <c r="C30" s="122" t="s">
        <v>232</v>
      </c>
      <c r="D30" s="161" t="s">
        <v>234</v>
      </c>
      <c r="E30" s="122" t="s">
        <v>235</v>
      </c>
      <c r="F30" s="188">
        <f t="shared" si="1"/>
        <v>196.4</v>
      </c>
      <c r="G30" s="188">
        <f t="shared" si="1"/>
        <v>111.1</v>
      </c>
    </row>
    <row r="31" spans="1:7" ht="151.5" customHeight="1">
      <c r="A31" s="149" t="s">
        <v>236</v>
      </c>
      <c r="B31" s="129" t="s">
        <v>197</v>
      </c>
      <c r="C31" s="129" t="s">
        <v>232</v>
      </c>
      <c r="D31" s="152" t="s">
        <v>237</v>
      </c>
      <c r="E31" s="129" t="s">
        <v>235</v>
      </c>
      <c r="F31" s="202">
        <f t="shared" si="1"/>
        <v>196.4</v>
      </c>
      <c r="G31" s="202">
        <f t="shared" si="1"/>
        <v>111.1</v>
      </c>
    </row>
    <row r="32" spans="1:7" ht="63.75" customHeight="1">
      <c r="A32" s="151" t="s">
        <v>238</v>
      </c>
      <c r="B32" s="129" t="s">
        <v>197</v>
      </c>
      <c r="C32" s="129" t="s">
        <v>232</v>
      </c>
      <c r="D32" s="152" t="s">
        <v>239</v>
      </c>
      <c r="E32" s="129" t="s">
        <v>200</v>
      </c>
      <c r="F32" s="202">
        <f t="shared" si="1"/>
        <v>196.4</v>
      </c>
      <c r="G32" s="202">
        <f t="shared" si="1"/>
        <v>111.1</v>
      </c>
    </row>
    <row r="33" spans="1:7" ht="31.5">
      <c r="A33" s="151" t="s">
        <v>240</v>
      </c>
      <c r="B33" s="129" t="s">
        <v>197</v>
      </c>
      <c r="C33" s="129" t="s">
        <v>232</v>
      </c>
      <c r="D33" s="152" t="s">
        <v>241</v>
      </c>
      <c r="E33" s="129" t="s">
        <v>200</v>
      </c>
      <c r="F33" s="202">
        <f t="shared" si="1"/>
        <v>196.4</v>
      </c>
      <c r="G33" s="202">
        <f t="shared" si="1"/>
        <v>111.1</v>
      </c>
    </row>
    <row r="34" spans="1:7" ht="31.5">
      <c r="A34" s="151" t="s">
        <v>242</v>
      </c>
      <c r="B34" s="129" t="s">
        <v>197</v>
      </c>
      <c r="C34" s="129" t="s">
        <v>232</v>
      </c>
      <c r="D34" s="152" t="s">
        <v>241</v>
      </c>
      <c r="E34" s="129" t="s">
        <v>243</v>
      </c>
      <c r="F34" s="202">
        <v>196.4</v>
      </c>
      <c r="G34" s="202">
        <v>111.1</v>
      </c>
    </row>
    <row r="35" spans="1:7">
      <c r="A35" s="121" t="s">
        <v>244</v>
      </c>
      <c r="B35" s="122" t="s">
        <v>197</v>
      </c>
      <c r="C35" s="122" t="s">
        <v>245</v>
      </c>
      <c r="D35" s="152"/>
      <c r="E35" s="129"/>
      <c r="F35" s="203">
        <f t="shared" ref="F35:G39" si="2">F36</f>
        <v>23.4</v>
      </c>
      <c r="G35" s="203">
        <f t="shared" si="2"/>
        <v>23.6</v>
      </c>
    </row>
    <row r="36" spans="1:7">
      <c r="A36" s="151" t="s">
        <v>246</v>
      </c>
      <c r="B36" s="129" t="s">
        <v>197</v>
      </c>
      <c r="C36" s="129" t="s">
        <v>245</v>
      </c>
      <c r="D36" s="153">
        <v>9900000000</v>
      </c>
      <c r="E36" s="122"/>
      <c r="F36" s="204">
        <f t="shared" si="2"/>
        <v>23.4</v>
      </c>
      <c r="G36" s="204">
        <f t="shared" si="2"/>
        <v>23.6</v>
      </c>
    </row>
    <row r="37" spans="1:7" ht="31.5">
      <c r="A37" s="151" t="s">
        <v>247</v>
      </c>
      <c r="B37" s="129" t="s">
        <v>197</v>
      </c>
      <c r="C37" s="129" t="s">
        <v>245</v>
      </c>
      <c r="D37" s="152" t="s">
        <v>248</v>
      </c>
      <c r="E37" s="129"/>
      <c r="F37" s="204">
        <f t="shared" si="2"/>
        <v>23.4</v>
      </c>
      <c r="G37" s="204">
        <f t="shared" si="2"/>
        <v>23.6</v>
      </c>
    </row>
    <row r="38" spans="1:7" ht="31.5">
      <c r="A38" s="151" t="s">
        <v>249</v>
      </c>
      <c r="B38" s="129" t="s">
        <v>197</v>
      </c>
      <c r="C38" s="129" t="s">
        <v>245</v>
      </c>
      <c r="D38" s="152" t="s">
        <v>250</v>
      </c>
      <c r="E38" s="129"/>
      <c r="F38" s="204">
        <f t="shared" si="2"/>
        <v>23.4</v>
      </c>
      <c r="G38" s="204">
        <f t="shared" si="2"/>
        <v>23.6</v>
      </c>
    </row>
    <row r="39" spans="1:7">
      <c r="A39" s="151" t="s">
        <v>251</v>
      </c>
      <c r="B39" s="129" t="s">
        <v>197</v>
      </c>
      <c r="C39" s="129" t="s">
        <v>245</v>
      </c>
      <c r="D39" s="152" t="s">
        <v>250</v>
      </c>
      <c r="E39" s="129" t="s">
        <v>252</v>
      </c>
      <c r="F39" s="204">
        <f t="shared" si="2"/>
        <v>23.4</v>
      </c>
      <c r="G39" s="204">
        <f t="shared" si="2"/>
        <v>23.6</v>
      </c>
    </row>
    <row r="40" spans="1:7">
      <c r="A40" s="151" t="s">
        <v>253</v>
      </c>
      <c r="B40" s="129" t="s">
        <v>197</v>
      </c>
      <c r="C40" s="129" t="s">
        <v>245</v>
      </c>
      <c r="D40" s="152" t="s">
        <v>250</v>
      </c>
      <c r="E40" s="129" t="s">
        <v>254</v>
      </c>
      <c r="F40" s="204">
        <v>23.4</v>
      </c>
      <c r="G40" s="204">
        <v>23.6</v>
      </c>
    </row>
    <row r="41" spans="1:7" ht="28.5" customHeight="1">
      <c r="A41" s="126" t="s">
        <v>255</v>
      </c>
      <c r="B41" s="122" t="s">
        <v>202</v>
      </c>
      <c r="C41" s="122" t="s">
        <v>198</v>
      </c>
      <c r="D41" s="143" t="s">
        <v>256</v>
      </c>
      <c r="E41" s="154" t="s">
        <v>200</v>
      </c>
      <c r="F41" s="205">
        <f t="shared" ref="F41:G44" si="3">F42</f>
        <v>99.300000000000011</v>
      </c>
      <c r="G41" s="205">
        <f t="shared" si="3"/>
        <v>103.10000000000001</v>
      </c>
    </row>
    <row r="42" spans="1:7" ht="28.5" customHeight="1">
      <c r="A42" s="128" t="s">
        <v>257</v>
      </c>
      <c r="B42" s="129" t="s">
        <v>202</v>
      </c>
      <c r="C42" s="129" t="s">
        <v>258</v>
      </c>
      <c r="D42" s="135" t="s">
        <v>199</v>
      </c>
      <c r="E42" s="139" t="s">
        <v>200</v>
      </c>
      <c r="F42" s="206">
        <f t="shared" si="3"/>
        <v>99.300000000000011</v>
      </c>
      <c r="G42" s="206">
        <f t="shared" si="3"/>
        <v>103.10000000000001</v>
      </c>
    </row>
    <row r="43" spans="1:7" ht="27" customHeight="1">
      <c r="A43" s="128" t="s">
        <v>259</v>
      </c>
      <c r="B43" s="129" t="s">
        <v>202</v>
      </c>
      <c r="C43" s="129" t="s">
        <v>258</v>
      </c>
      <c r="D43" s="135" t="s">
        <v>260</v>
      </c>
      <c r="E43" s="139" t="s">
        <v>200</v>
      </c>
      <c r="F43" s="206">
        <f t="shared" si="3"/>
        <v>99.300000000000011</v>
      </c>
      <c r="G43" s="206">
        <f t="shared" si="3"/>
        <v>103.10000000000001</v>
      </c>
    </row>
    <row r="44" spans="1:7" ht="37.5" customHeight="1">
      <c r="A44" s="128" t="s">
        <v>261</v>
      </c>
      <c r="B44" s="129" t="s">
        <v>202</v>
      </c>
      <c r="C44" s="129" t="s">
        <v>258</v>
      </c>
      <c r="D44" s="135" t="s">
        <v>262</v>
      </c>
      <c r="E44" s="139" t="s">
        <v>200</v>
      </c>
      <c r="F44" s="206">
        <f t="shared" si="3"/>
        <v>99.300000000000011</v>
      </c>
      <c r="G44" s="206">
        <f t="shared" si="3"/>
        <v>103.10000000000001</v>
      </c>
    </row>
    <row r="45" spans="1:7" ht="45" customHeight="1">
      <c r="A45" s="128" t="s">
        <v>263</v>
      </c>
      <c r="B45" s="129" t="s">
        <v>202</v>
      </c>
      <c r="C45" s="129" t="s">
        <v>258</v>
      </c>
      <c r="D45" s="135" t="s">
        <v>264</v>
      </c>
      <c r="E45" s="139" t="s">
        <v>200</v>
      </c>
      <c r="F45" s="206">
        <f>F46+F49</f>
        <v>99.300000000000011</v>
      </c>
      <c r="G45" s="206">
        <f>G46+G49</f>
        <v>103.10000000000001</v>
      </c>
    </row>
    <row r="46" spans="1:7" ht="45" customHeight="1">
      <c r="A46" s="162" t="s">
        <v>209</v>
      </c>
      <c r="B46" s="129" t="s">
        <v>202</v>
      </c>
      <c r="C46" s="129" t="s">
        <v>258</v>
      </c>
      <c r="D46" s="135" t="s">
        <v>264</v>
      </c>
      <c r="E46" s="139" t="s">
        <v>210</v>
      </c>
      <c r="F46" s="206">
        <f>F47+F48</f>
        <v>79.900000000000006</v>
      </c>
      <c r="G46" s="206">
        <f>G47+G48</f>
        <v>79.900000000000006</v>
      </c>
    </row>
    <row r="47" spans="1:7" ht="42" customHeight="1">
      <c r="A47" s="128" t="s">
        <v>265</v>
      </c>
      <c r="B47" s="129" t="s">
        <v>202</v>
      </c>
      <c r="C47" s="129" t="s">
        <v>258</v>
      </c>
      <c r="D47" s="135" t="s">
        <v>264</v>
      </c>
      <c r="E47" s="135">
        <v>121</v>
      </c>
      <c r="F47" s="206">
        <v>61.4</v>
      </c>
      <c r="G47" s="206">
        <v>61.4</v>
      </c>
    </row>
    <row r="48" spans="1:7" ht="61.5" customHeight="1">
      <c r="A48" s="128" t="s">
        <v>212</v>
      </c>
      <c r="B48" s="129" t="s">
        <v>202</v>
      </c>
      <c r="C48" s="129" t="s">
        <v>258</v>
      </c>
      <c r="D48" s="135" t="s">
        <v>264</v>
      </c>
      <c r="E48" s="135">
        <v>129</v>
      </c>
      <c r="F48" s="206">
        <v>18.5</v>
      </c>
      <c r="G48" s="206">
        <v>18.5</v>
      </c>
    </row>
    <row r="49" spans="1:8" ht="44.25" customHeight="1">
      <c r="A49" s="128" t="s">
        <v>222</v>
      </c>
      <c r="B49" s="129" t="s">
        <v>202</v>
      </c>
      <c r="C49" s="129" t="s">
        <v>258</v>
      </c>
      <c r="D49" s="135" t="s">
        <v>264</v>
      </c>
      <c r="E49" s="135">
        <v>244</v>
      </c>
      <c r="F49" s="206">
        <v>19.399999999999999</v>
      </c>
      <c r="G49" s="206">
        <v>23.2</v>
      </c>
    </row>
    <row r="50" spans="1:8" ht="48" hidden="1" customHeight="1">
      <c r="A50" s="121" t="s">
        <v>370</v>
      </c>
      <c r="B50" s="122" t="s">
        <v>258</v>
      </c>
      <c r="C50" s="122" t="s">
        <v>198</v>
      </c>
      <c r="D50" s="143" t="s">
        <v>199</v>
      </c>
      <c r="E50" s="122" t="s">
        <v>200</v>
      </c>
      <c r="F50" s="207">
        <f>F51</f>
        <v>0</v>
      </c>
      <c r="G50" s="207">
        <f>G51</f>
        <v>0</v>
      </c>
    </row>
    <row r="51" spans="1:8" ht="51.75" hidden="1" customHeight="1">
      <c r="A51" s="128" t="s">
        <v>371</v>
      </c>
      <c r="B51" s="129" t="s">
        <v>258</v>
      </c>
      <c r="C51" s="129" t="s">
        <v>267</v>
      </c>
      <c r="D51" s="135" t="s">
        <v>199</v>
      </c>
      <c r="E51" s="129" t="s">
        <v>200</v>
      </c>
      <c r="F51" s="208"/>
      <c r="G51" s="208"/>
      <c r="H51" s="209"/>
    </row>
    <row r="52" spans="1:8" ht="56.25" hidden="1" customHeight="1">
      <c r="A52" s="128" t="s">
        <v>372</v>
      </c>
      <c r="B52" s="129" t="s">
        <v>258</v>
      </c>
      <c r="C52" s="129" t="s">
        <v>267</v>
      </c>
      <c r="D52" s="135" t="s">
        <v>373</v>
      </c>
      <c r="E52" s="129" t="s">
        <v>200</v>
      </c>
      <c r="F52" s="208"/>
      <c r="G52" s="210"/>
      <c r="H52" s="209"/>
    </row>
    <row r="53" spans="1:8" ht="51.75" hidden="1" customHeight="1">
      <c r="A53" s="128" t="s">
        <v>269</v>
      </c>
      <c r="B53" s="129" t="s">
        <v>258</v>
      </c>
      <c r="C53" s="129" t="s">
        <v>267</v>
      </c>
      <c r="D53" s="135" t="s">
        <v>373</v>
      </c>
      <c r="E53" s="129" t="s">
        <v>243</v>
      </c>
      <c r="F53" s="202"/>
      <c r="G53" s="206"/>
      <c r="H53" s="209"/>
    </row>
    <row r="54" spans="1:8" ht="33.75" hidden="1" customHeight="1">
      <c r="A54" s="196" t="s">
        <v>348</v>
      </c>
      <c r="B54" s="129" t="s">
        <v>258</v>
      </c>
      <c r="C54" s="129" t="s">
        <v>267</v>
      </c>
      <c r="D54" s="135" t="s">
        <v>248</v>
      </c>
      <c r="E54" s="129" t="s">
        <v>200</v>
      </c>
      <c r="F54" s="202"/>
      <c r="G54" s="211">
        <f>G55</f>
        <v>0</v>
      </c>
      <c r="H54" s="212"/>
    </row>
    <row r="55" spans="1:8" ht="28.5" hidden="1" customHeight="1">
      <c r="A55" s="196" t="s">
        <v>266</v>
      </c>
      <c r="B55" s="129" t="s">
        <v>258</v>
      </c>
      <c r="C55" s="129" t="s">
        <v>267</v>
      </c>
      <c r="D55" s="135" t="s">
        <v>227</v>
      </c>
      <c r="E55" s="129" t="s">
        <v>200</v>
      </c>
      <c r="F55" s="202"/>
      <c r="G55" s="211">
        <f>G56</f>
        <v>0</v>
      </c>
    </row>
    <row r="56" spans="1:8" ht="63.75" hidden="1" customHeight="1">
      <c r="A56" s="141" t="s">
        <v>268</v>
      </c>
      <c r="B56" s="129" t="s">
        <v>258</v>
      </c>
      <c r="C56" s="129" t="s">
        <v>267</v>
      </c>
      <c r="D56" s="135" t="s">
        <v>374</v>
      </c>
      <c r="E56" s="129" t="s">
        <v>200</v>
      </c>
      <c r="F56" s="202"/>
      <c r="G56" s="206">
        <f>G57</f>
        <v>0</v>
      </c>
    </row>
    <row r="57" spans="1:8" ht="48.75" hidden="1" customHeight="1">
      <c r="A57" s="196" t="s">
        <v>269</v>
      </c>
      <c r="B57" s="129" t="s">
        <v>258</v>
      </c>
      <c r="C57" s="129" t="s">
        <v>267</v>
      </c>
      <c r="D57" s="135" t="s">
        <v>374</v>
      </c>
      <c r="E57" s="129" t="s">
        <v>243</v>
      </c>
      <c r="F57" s="202"/>
      <c r="G57" s="206"/>
    </row>
    <row r="58" spans="1:8" ht="30.75" hidden="1" customHeight="1">
      <c r="A58" s="213" t="s">
        <v>270</v>
      </c>
      <c r="B58" s="122" t="s">
        <v>214</v>
      </c>
      <c r="C58" s="122" t="s">
        <v>198</v>
      </c>
      <c r="D58" s="143" t="s">
        <v>199</v>
      </c>
      <c r="E58" s="122" t="s">
        <v>200</v>
      </c>
      <c r="F58" s="188">
        <f>F59+F69</f>
        <v>60</v>
      </c>
      <c r="G58" s="188">
        <f>G59+G69</f>
        <v>60</v>
      </c>
      <c r="H58" s="209"/>
    </row>
    <row r="59" spans="1:8" ht="28.5" hidden="1" customHeight="1">
      <c r="A59" s="121" t="s">
        <v>271</v>
      </c>
      <c r="B59" s="129" t="s">
        <v>214</v>
      </c>
      <c r="C59" s="129" t="s">
        <v>267</v>
      </c>
      <c r="D59" s="129" t="s">
        <v>199</v>
      </c>
      <c r="E59" s="129" t="s">
        <v>200</v>
      </c>
      <c r="F59" s="202">
        <f>F60</f>
        <v>0</v>
      </c>
      <c r="G59" s="202">
        <f>G60</f>
        <v>0</v>
      </c>
      <c r="H59" s="214"/>
    </row>
    <row r="60" spans="1:8" ht="91.5" hidden="1" customHeight="1">
      <c r="A60" s="121" t="s">
        <v>272</v>
      </c>
      <c r="B60" s="129" t="s">
        <v>214</v>
      </c>
      <c r="C60" s="129" t="s">
        <v>267</v>
      </c>
      <c r="D60" s="129" t="s">
        <v>273</v>
      </c>
      <c r="E60" s="129" t="s">
        <v>200</v>
      </c>
      <c r="F60" s="202">
        <f>F61</f>
        <v>0</v>
      </c>
      <c r="G60" s="202">
        <f>G61</f>
        <v>0</v>
      </c>
    </row>
    <row r="61" spans="1:8" ht="39" hidden="1" customHeight="1">
      <c r="A61" s="162" t="s">
        <v>274</v>
      </c>
      <c r="B61" s="215" t="s">
        <v>214</v>
      </c>
      <c r="C61" s="215" t="s">
        <v>267</v>
      </c>
      <c r="D61" s="201" t="s">
        <v>275</v>
      </c>
      <c r="E61" s="215" t="s">
        <v>200</v>
      </c>
      <c r="F61" s="190">
        <f>F63+F65+F67</f>
        <v>0</v>
      </c>
      <c r="G61" s="190">
        <f>G63+G65+G67</f>
        <v>0</v>
      </c>
    </row>
    <row r="62" spans="1:8" ht="39.75" hidden="1" customHeight="1">
      <c r="A62" s="162" t="s">
        <v>276</v>
      </c>
      <c r="B62" s="215" t="s">
        <v>214</v>
      </c>
      <c r="C62" s="215" t="s">
        <v>267</v>
      </c>
      <c r="D62" s="201" t="s">
        <v>277</v>
      </c>
      <c r="E62" s="215" t="s">
        <v>200</v>
      </c>
      <c r="F62" s="190">
        <f>F63+F65+F67</f>
        <v>0</v>
      </c>
      <c r="G62" s="190">
        <f>G63+G65+G67</f>
        <v>0</v>
      </c>
    </row>
    <row r="63" spans="1:8" ht="31.5" hidden="1">
      <c r="A63" s="162" t="s">
        <v>278</v>
      </c>
      <c r="B63" s="215" t="s">
        <v>214</v>
      </c>
      <c r="C63" s="215" t="s">
        <v>267</v>
      </c>
      <c r="D63" s="201" t="s">
        <v>279</v>
      </c>
      <c r="E63" s="215" t="s">
        <v>200</v>
      </c>
      <c r="F63" s="190">
        <f>F64</f>
        <v>0</v>
      </c>
      <c r="G63" s="190">
        <f>G64</f>
        <v>0</v>
      </c>
    </row>
    <row r="64" spans="1:8" ht="41.25" hidden="1" customHeight="1">
      <c r="A64" s="162" t="s">
        <v>269</v>
      </c>
      <c r="B64" s="215" t="s">
        <v>214</v>
      </c>
      <c r="C64" s="215" t="s">
        <v>267</v>
      </c>
      <c r="D64" s="201" t="s">
        <v>279</v>
      </c>
      <c r="E64" s="201">
        <v>244</v>
      </c>
      <c r="F64" s="190">
        <v>0</v>
      </c>
      <c r="G64" s="190">
        <v>0</v>
      </c>
    </row>
    <row r="65" spans="1:7" ht="40.5" hidden="1" customHeight="1">
      <c r="A65" s="162" t="s">
        <v>280</v>
      </c>
      <c r="B65" s="215" t="s">
        <v>214</v>
      </c>
      <c r="C65" s="215" t="s">
        <v>267</v>
      </c>
      <c r="D65" s="201" t="s">
        <v>281</v>
      </c>
      <c r="E65" s="215" t="s">
        <v>200</v>
      </c>
      <c r="F65" s="190">
        <f>F66</f>
        <v>0</v>
      </c>
      <c r="G65" s="190">
        <f>G66</f>
        <v>0</v>
      </c>
    </row>
    <row r="66" spans="1:7" ht="39" hidden="1" customHeight="1">
      <c r="A66" s="162" t="s">
        <v>269</v>
      </c>
      <c r="B66" s="215" t="s">
        <v>214</v>
      </c>
      <c r="C66" s="215" t="s">
        <v>267</v>
      </c>
      <c r="D66" s="201" t="s">
        <v>281</v>
      </c>
      <c r="E66" s="201">
        <v>244</v>
      </c>
      <c r="F66" s="190">
        <v>0</v>
      </c>
      <c r="G66" s="190">
        <v>0</v>
      </c>
    </row>
    <row r="67" spans="1:7" ht="31.5" hidden="1">
      <c r="A67" s="162" t="s">
        <v>375</v>
      </c>
      <c r="B67" s="215" t="s">
        <v>214</v>
      </c>
      <c r="C67" s="215" t="s">
        <v>267</v>
      </c>
      <c r="D67" s="201" t="s">
        <v>376</v>
      </c>
      <c r="E67" s="215" t="s">
        <v>200</v>
      </c>
      <c r="F67" s="190">
        <f>F68</f>
        <v>0</v>
      </c>
      <c r="G67" s="190">
        <f>G68</f>
        <v>0</v>
      </c>
    </row>
    <row r="68" spans="1:7" ht="39.75" hidden="1" customHeight="1">
      <c r="A68" s="162" t="s">
        <v>269</v>
      </c>
      <c r="B68" s="215" t="s">
        <v>214</v>
      </c>
      <c r="C68" s="215" t="s">
        <v>267</v>
      </c>
      <c r="D68" s="201" t="s">
        <v>377</v>
      </c>
      <c r="E68" s="201">
        <v>244</v>
      </c>
      <c r="F68" s="190">
        <v>0</v>
      </c>
      <c r="G68" s="190">
        <v>0</v>
      </c>
    </row>
    <row r="69" spans="1:7">
      <c r="A69" s="126" t="s">
        <v>284</v>
      </c>
      <c r="B69" s="216" t="s">
        <v>214</v>
      </c>
      <c r="C69" s="216">
        <v>12</v>
      </c>
      <c r="D69" s="217" t="s">
        <v>199</v>
      </c>
      <c r="E69" s="216" t="s">
        <v>200</v>
      </c>
      <c r="F69" s="200">
        <f t="shared" ref="F69:G72" si="4">F70</f>
        <v>60</v>
      </c>
      <c r="G69" s="200">
        <f t="shared" si="4"/>
        <v>60</v>
      </c>
    </row>
    <row r="70" spans="1:7" ht="31.5">
      <c r="A70" s="162" t="s">
        <v>348</v>
      </c>
      <c r="B70" s="215" t="s">
        <v>214</v>
      </c>
      <c r="C70" s="215">
        <v>12</v>
      </c>
      <c r="D70" s="201" t="s">
        <v>248</v>
      </c>
      <c r="E70" s="215" t="s">
        <v>200</v>
      </c>
      <c r="F70" s="190">
        <f t="shared" si="4"/>
        <v>60</v>
      </c>
      <c r="G70" s="190">
        <f t="shared" si="4"/>
        <v>60</v>
      </c>
    </row>
    <row r="71" spans="1:7">
      <c r="A71" s="128" t="s">
        <v>286</v>
      </c>
      <c r="B71" s="215" t="s">
        <v>214</v>
      </c>
      <c r="C71" s="215">
        <v>12</v>
      </c>
      <c r="D71" s="201" t="s">
        <v>227</v>
      </c>
      <c r="E71" s="215" t="s">
        <v>200</v>
      </c>
      <c r="F71" s="190">
        <f t="shared" si="4"/>
        <v>60</v>
      </c>
      <c r="G71" s="190">
        <f t="shared" si="4"/>
        <v>60</v>
      </c>
    </row>
    <row r="72" spans="1:7" ht="21" customHeight="1">
      <c r="A72" s="162" t="s">
        <v>287</v>
      </c>
      <c r="B72" s="215" t="s">
        <v>214</v>
      </c>
      <c r="C72" s="215">
        <v>12</v>
      </c>
      <c r="D72" s="218" t="s">
        <v>288</v>
      </c>
      <c r="E72" s="215" t="s">
        <v>200</v>
      </c>
      <c r="F72" s="190">
        <f t="shared" si="4"/>
        <v>60</v>
      </c>
      <c r="G72" s="190">
        <f t="shared" si="4"/>
        <v>60</v>
      </c>
    </row>
    <row r="73" spans="1:7" ht="60.75" customHeight="1">
      <c r="A73" s="162" t="s">
        <v>269</v>
      </c>
      <c r="B73" s="215" t="s">
        <v>214</v>
      </c>
      <c r="C73" s="215">
        <v>12</v>
      </c>
      <c r="D73" s="201" t="s">
        <v>289</v>
      </c>
      <c r="E73" s="201">
        <v>244</v>
      </c>
      <c r="F73" s="190">
        <v>60</v>
      </c>
      <c r="G73" s="190">
        <v>60</v>
      </c>
    </row>
    <row r="74" spans="1:7" ht="25.9" hidden="1" customHeight="1">
      <c r="A74" s="219" t="s">
        <v>270</v>
      </c>
      <c r="B74" s="122" t="s">
        <v>214</v>
      </c>
      <c r="C74" s="122" t="s">
        <v>198</v>
      </c>
      <c r="D74" s="143" t="s">
        <v>199</v>
      </c>
      <c r="E74" s="122" t="s">
        <v>200</v>
      </c>
      <c r="F74" s="200">
        <f t="shared" ref="F74:G79" si="5">F75</f>
        <v>0</v>
      </c>
      <c r="G74" s="200">
        <f t="shared" si="5"/>
        <v>0</v>
      </c>
    </row>
    <row r="75" spans="1:7" ht="27" hidden="1" customHeight="1">
      <c r="A75" s="220" t="s">
        <v>271</v>
      </c>
      <c r="B75" s="129" t="s">
        <v>214</v>
      </c>
      <c r="C75" s="129" t="s">
        <v>267</v>
      </c>
      <c r="D75" s="129" t="s">
        <v>199</v>
      </c>
      <c r="E75" s="129" t="s">
        <v>200</v>
      </c>
      <c r="F75" s="190">
        <f t="shared" si="5"/>
        <v>0</v>
      </c>
      <c r="G75" s="190">
        <f t="shared" si="5"/>
        <v>0</v>
      </c>
    </row>
    <row r="76" spans="1:7" ht="60.75" hidden="1" customHeight="1">
      <c r="A76" s="121" t="s">
        <v>272</v>
      </c>
      <c r="B76" s="129" t="s">
        <v>214</v>
      </c>
      <c r="C76" s="129" t="s">
        <v>267</v>
      </c>
      <c r="D76" s="129" t="s">
        <v>273</v>
      </c>
      <c r="E76" s="129" t="s">
        <v>200</v>
      </c>
      <c r="F76" s="190">
        <f t="shared" si="5"/>
        <v>0</v>
      </c>
      <c r="G76" s="190">
        <f t="shared" si="5"/>
        <v>0</v>
      </c>
    </row>
    <row r="77" spans="1:7" ht="37.15" hidden="1" customHeight="1">
      <c r="A77" s="162" t="s">
        <v>274</v>
      </c>
      <c r="B77" s="215" t="s">
        <v>214</v>
      </c>
      <c r="C77" s="215" t="s">
        <v>267</v>
      </c>
      <c r="D77" s="201" t="s">
        <v>275</v>
      </c>
      <c r="E77" s="215" t="s">
        <v>200</v>
      </c>
      <c r="F77" s="190">
        <f t="shared" si="5"/>
        <v>0</v>
      </c>
      <c r="G77" s="190">
        <f t="shared" si="5"/>
        <v>0</v>
      </c>
    </row>
    <row r="78" spans="1:7" ht="37.15" hidden="1" customHeight="1">
      <c r="A78" s="162" t="s">
        <v>276</v>
      </c>
      <c r="B78" s="215" t="s">
        <v>214</v>
      </c>
      <c r="C78" s="215" t="s">
        <v>267</v>
      </c>
      <c r="D78" s="201" t="s">
        <v>277</v>
      </c>
      <c r="E78" s="215" t="s">
        <v>200</v>
      </c>
      <c r="F78" s="190">
        <f t="shared" si="5"/>
        <v>0</v>
      </c>
      <c r="G78" s="190">
        <f t="shared" si="5"/>
        <v>0</v>
      </c>
    </row>
    <row r="79" spans="1:7" ht="36.6" hidden="1" customHeight="1">
      <c r="A79" s="162" t="s">
        <v>278</v>
      </c>
      <c r="B79" s="215" t="s">
        <v>214</v>
      </c>
      <c r="C79" s="215" t="s">
        <v>267</v>
      </c>
      <c r="D79" s="201" t="s">
        <v>279</v>
      </c>
      <c r="E79" s="215" t="s">
        <v>200</v>
      </c>
      <c r="F79" s="190">
        <f t="shared" si="5"/>
        <v>0</v>
      </c>
      <c r="G79" s="190">
        <f t="shared" si="5"/>
        <v>0</v>
      </c>
    </row>
    <row r="80" spans="1:7" ht="37.15" hidden="1" customHeight="1">
      <c r="A80" s="162" t="s">
        <v>269</v>
      </c>
      <c r="B80" s="215" t="s">
        <v>214</v>
      </c>
      <c r="C80" s="215" t="s">
        <v>267</v>
      </c>
      <c r="D80" s="201" t="s">
        <v>279</v>
      </c>
      <c r="E80" s="201">
        <v>244</v>
      </c>
      <c r="F80" s="190">
        <v>0</v>
      </c>
      <c r="G80" s="190">
        <v>0</v>
      </c>
    </row>
    <row r="81" spans="1:7" ht="27" customHeight="1">
      <c r="A81" s="159" t="s">
        <v>290</v>
      </c>
      <c r="B81" s="216" t="s">
        <v>291</v>
      </c>
      <c r="C81" s="216" t="s">
        <v>198</v>
      </c>
      <c r="D81" s="199" t="s">
        <v>199</v>
      </c>
      <c r="E81" s="216" t="s">
        <v>200</v>
      </c>
      <c r="F81" s="200">
        <f>F82+F89</f>
        <v>147.9</v>
      </c>
      <c r="G81" s="200">
        <f>G82+G89</f>
        <v>220.8</v>
      </c>
    </row>
    <row r="82" spans="1:7" ht="28.5" customHeight="1">
      <c r="A82" s="159" t="s">
        <v>292</v>
      </c>
      <c r="B82" s="216" t="s">
        <v>291</v>
      </c>
      <c r="C82" s="216" t="s">
        <v>202</v>
      </c>
      <c r="D82" s="199" t="s">
        <v>199</v>
      </c>
      <c r="E82" s="216" t="s">
        <v>200</v>
      </c>
      <c r="F82" s="200">
        <f t="shared" ref="F82:G85" si="6">F83</f>
        <v>37.4</v>
      </c>
      <c r="G82" s="200">
        <f t="shared" si="6"/>
        <v>37.4</v>
      </c>
    </row>
    <row r="83" spans="1:7" ht="63">
      <c r="A83" s="121" t="s">
        <v>293</v>
      </c>
      <c r="B83" s="129" t="s">
        <v>291</v>
      </c>
      <c r="C83" s="129" t="s">
        <v>202</v>
      </c>
      <c r="D83" s="129" t="s">
        <v>294</v>
      </c>
      <c r="E83" s="129" t="s">
        <v>200</v>
      </c>
      <c r="F83" s="202">
        <f t="shared" si="6"/>
        <v>37.4</v>
      </c>
      <c r="G83" s="202">
        <f t="shared" si="6"/>
        <v>37.4</v>
      </c>
    </row>
    <row r="84" spans="1:7" ht="63">
      <c r="A84" s="162" t="s">
        <v>295</v>
      </c>
      <c r="B84" s="215" t="s">
        <v>291</v>
      </c>
      <c r="C84" s="215" t="s">
        <v>202</v>
      </c>
      <c r="D84" s="201" t="s">
        <v>296</v>
      </c>
      <c r="E84" s="215" t="s">
        <v>200</v>
      </c>
      <c r="F84" s="190">
        <f t="shared" si="6"/>
        <v>37.4</v>
      </c>
      <c r="G84" s="190">
        <f t="shared" si="6"/>
        <v>37.4</v>
      </c>
    </row>
    <row r="85" spans="1:7" ht="63">
      <c r="A85" s="162" t="s">
        <v>297</v>
      </c>
      <c r="B85" s="215" t="s">
        <v>291</v>
      </c>
      <c r="C85" s="215" t="s">
        <v>202</v>
      </c>
      <c r="D85" s="201" t="s">
        <v>298</v>
      </c>
      <c r="E85" s="215" t="s">
        <v>200</v>
      </c>
      <c r="F85" s="190">
        <f t="shared" si="6"/>
        <v>37.4</v>
      </c>
      <c r="G85" s="190">
        <f t="shared" si="6"/>
        <v>37.4</v>
      </c>
    </row>
    <row r="86" spans="1:7" ht="47.25">
      <c r="A86" s="162" t="s">
        <v>299</v>
      </c>
      <c r="B86" s="215" t="s">
        <v>291</v>
      </c>
      <c r="C86" s="215" t="s">
        <v>202</v>
      </c>
      <c r="D86" s="201" t="s">
        <v>378</v>
      </c>
      <c r="E86" s="215" t="s">
        <v>200</v>
      </c>
      <c r="F86" s="190">
        <f>F87</f>
        <v>37.4</v>
      </c>
      <c r="G86" s="190">
        <f>G87+G88</f>
        <v>37.4</v>
      </c>
    </row>
    <row r="87" spans="1:7" ht="31.5">
      <c r="A87" s="162" t="s">
        <v>269</v>
      </c>
      <c r="B87" s="215" t="s">
        <v>291</v>
      </c>
      <c r="C87" s="215" t="s">
        <v>202</v>
      </c>
      <c r="D87" s="201" t="s">
        <v>378</v>
      </c>
      <c r="E87" s="201">
        <v>244</v>
      </c>
      <c r="F87" s="190">
        <v>37.4</v>
      </c>
      <c r="G87" s="190">
        <v>37.4</v>
      </c>
    </row>
    <row r="88" spans="1:7" ht="59.25" customHeight="1">
      <c r="A88" s="162" t="s">
        <v>301</v>
      </c>
      <c r="B88" s="215" t="s">
        <v>291</v>
      </c>
      <c r="C88" s="215" t="s">
        <v>202</v>
      </c>
      <c r="D88" s="201" t="s">
        <v>378</v>
      </c>
      <c r="E88" s="201">
        <v>810</v>
      </c>
      <c r="F88" s="190">
        <v>0</v>
      </c>
      <c r="G88" s="190">
        <v>0</v>
      </c>
    </row>
    <row r="89" spans="1:7" ht="33" customHeight="1">
      <c r="A89" s="159" t="s">
        <v>302</v>
      </c>
      <c r="B89" s="216" t="s">
        <v>291</v>
      </c>
      <c r="C89" s="216" t="s">
        <v>258</v>
      </c>
      <c r="D89" s="199" t="s">
        <v>199</v>
      </c>
      <c r="E89" s="216" t="s">
        <v>200</v>
      </c>
      <c r="F89" s="200">
        <f>F90</f>
        <v>110.5</v>
      </c>
      <c r="G89" s="200">
        <f>G90</f>
        <v>183.4</v>
      </c>
    </row>
    <row r="90" spans="1:7" ht="75" customHeight="1">
      <c r="A90" s="221" t="s">
        <v>303</v>
      </c>
      <c r="B90" s="122" t="s">
        <v>291</v>
      </c>
      <c r="C90" s="122" t="s">
        <v>258</v>
      </c>
      <c r="D90" s="122" t="s">
        <v>294</v>
      </c>
      <c r="E90" s="122" t="s">
        <v>200</v>
      </c>
      <c r="F90" s="188">
        <f>F91+F95+F99</f>
        <v>110.5</v>
      </c>
      <c r="G90" s="188">
        <f>G91+G109+G111+G115</f>
        <v>183.4</v>
      </c>
    </row>
    <row r="91" spans="1:7" ht="47.25">
      <c r="A91" s="162" t="s">
        <v>304</v>
      </c>
      <c r="B91" s="215" t="s">
        <v>291</v>
      </c>
      <c r="C91" s="215" t="s">
        <v>258</v>
      </c>
      <c r="D91" s="201" t="s">
        <v>305</v>
      </c>
      <c r="E91" s="215" t="s">
        <v>200</v>
      </c>
      <c r="F91" s="190">
        <f>F92</f>
        <v>110.5</v>
      </c>
      <c r="G91" s="190">
        <f>G92</f>
        <v>62.4</v>
      </c>
    </row>
    <row r="92" spans="1:7" ht="31.5">
      <c r="A92" s="162" t="s">
        <v>306</v>
      </c>
      <c r="B92" s="215" t="s">
        <v>291</v>
      </c>
      <c r="C92" s="215" t="s">
        <v>258</v>
      </c>
      <c r="D92" s="201" t="s">
        <v>307</v>
      </c>
      <c r="E92" s="215" t="s">
        <v>200</v>
      </c>
      <c r="F92" s="190">
        <f>F93+F109+F111</f>
        <v>110.5</v>
      </c>
      <c r="G92" s="190">
        <f>G93</f>
        <v>62.4</v>
      </c>
    </row>
    <row r="93" spans="1:7" ht="31.5">
      <c r="A93" s="162" t="s">
        <v>308</v>
      </c>
      <c r="B93" s="215" t="s">
        <v>291</v>
      </c>
      <c r="C93" s="215" t="s">
        <v>258</v>
      </c>
      <c r="D93" s="201" t="s">
        <v>309</v>
      </c>
      <c r="E93" s="215" t="s">
        <v>200</v>
      </c>
      <c r="F93" s="190">
        <f>F94</f>
        <v>58.8</v>
      </c>
      <c r="G93" s="190">
        <f>G94</f>
        <v>62.4</v>
      </c>
    </row>
    <row r="94" spans="1:7" ht="34.5" customHeight="1">
      <c r="A94" s="162" t="s">
        <v>269</v>
      </c>
      <c r="B94" s="215" t="s">
        <v>291</v>
      </c>
      <c r="C94" s="215" t="s">
        <v>258</v>
      </c>
      <c r="D94" s="201" t="s">
        <v>309</v>
      </c>
      <c r="E94" s="201">
        <v>244</v>
      </c>
      <c r="F94" s="190">
        <v>58.8</v>
      </c>
      <c r="G94" s="190">
        <v>62.4</v>
      </c>
    </row>
    <row r="95" spans="1:7" ht="31.5" hidden="1">
      <c r="A95" s="162" t="s">
        <v>310</v>
      </c>
      <c r="B95" s="215" t="s">
        <v>291</v>
      </c>
      <c r="C95" s="215" t="s">
        <v>258</v>
      </c>
      <c r="D95" s="201" t="s">
        <v>311</v>
      </c>
      <c r="E95" s="215" t="s">
        <v>200</v>
      </c>
      <c r="F95" s="190"/>
      <c r="G95" s="190">
        <f>G96</f>
        <v>0</v>
      </c>
    </row>
    <row r="96" spans="1:7" ht="31.5" hidden="1">
      <c r="A96" s="162" t="s">
        <v>312</v>
      </c>
      <c r="B96" s="215" t="s">
        <v>291</v>
      </c>
      <c r="C96" s="215" t="s">
        <v>258</v>
      </c>
      <c r="D96" s="201" t="s">
        <v>313</v>
      </c>
      <c r="E96" s="215" t="s">
        <v>200</v>
      </c>
      <c r="F96" s="190"/>
      <c r="G96" s="190">
        <f>G97</f>
        <v>0</v>
      </c>
    </row>
    <row r="97" spans="1:9" hidden="1">
      <c r="A97" s="162" t="s">
        <v>314</v>
      </c>
      <c r="B97" s="215" t="s">
        <v>291</v>
      </c>
      <c r="C97" s="215" t="s">
        <v>258</v>
      </c>
      <c r="D97" s="201" t="s">
        <v>315</v>
      </c>
      <c r="E97" s="215" t="s">
        <v>200</v>
      </c>
      <c r="F97" s="190"/>
      <c r="G97" s="190">
        <f>G98</f>
        <v>0</v>
      </c>
    </row>
    <row r="98" spans="1:9" ht="31.5" hidden="1">
      <c r="A98" s="162" t="s">
        <v>269</v>
      </c>
      <c r="B98" s="215" t="s">
        <v>291</v>
      </c>
      <c r="C98" s="215" t="s">
        <v>258</v>
      </c>
      <c r="D98" s="201" t="s">
        <v>315</v>
      </c>
      <c r="E98" s="201">
        <v>244</v>
      </c>
      <c r="F98" s="190"/>
      <c r="G98" s="190"/>
    </row>
    <row r="99" spans="1:9" ht="31.5" hidden="1">
      <c r="A99" s="162" t="s">
        <v>316</v>
      </c>
      <c r="B99" s="215" t="s">
        <v>291</v>
      </c>
      <c r="C99" s="215" t="s">
        <v>258</v>
      </c>
      <c r="D99" s="201" t="s">
        <v>317</v>
      </c>
      <c r="E99" s="215" t="s">
        <v>200</v>
      </c>
      <c r="F99" s="190">
        <f>F100</f>
        <v>0</v>
      </c>
      <c r="G99" s="190">
        <f>G100</f>
        <v>0</v>
      </c>
      <c r="I99" s="125"/>
    </row>
    <row r="100" spans="1:9" ht="47.25" hidden="1">
      <c r="A100" s="162" t="s">
        <v>318</v>
      </c>
      <c r="B100" s="215" t="s">
        <v>291</v>
      </c>
      <c r="C100" s="215" t="s">
        <v>258</v>
      </c>
      <c r="D100" s="201" t="s">
        <v>319</v>
      </c>
      <c r="E100" s="215" t="s">
        <v>200</v>
      </c>
      <c r="F100" s="190">
        <f>F101+F103+F105+F107</f>
        <v>0</v>
      </c>
      <c r="G100" s="190">
        <f>G101+G103+G105+G107</f>
        <v>0</v>
      </c>
    </row>
    <row r="101" spans="1:9" ht="24" hidden="1" customHeight="1">
      <c r="A101" s="162" t="s">
        <v>320</v>
      </c>
      <c r="B101" s="215" t="s">
        <v>291</v>
      </c>
      <c r="C101" s="215" t="s">
        <v>258</v>
      </c>
      <c r="D101" s="201" t="s">
        <v>321</v>
      </c>
      <c r="E101" s="215" t="s">
        <v>200</v>
      </c>
      <c r="F101" s="190"/>
      <c r="G101" s="190"/>
    </row>
    <row r="102" spans="1:9" ht="42" hidden="1" customHeight="1">
      <c r="A102" s="162" t="s">
        <v>269</v>
      </c>
      <c r="B102" s="215" t="s">
        <v>291</v>
      </c>
      <c r="C102" s="215" t="s">
        <v>258</v>
      </c>
      <c r="D102" s="201" t="s">
        <v>321</v>
      </c>
      <c r="E102" s="215" t="s">
        <v>243</v>
      </c>
      <c r="F102" s="190"/>
      <c r="G102" s="190"/>
    </row>
    <row r="103" spans="1:9" ht="31.5" hidden="1" customHeight="1">
      <c r="A103" s="162" t="s">
        <v>322</v>
      </c>
      <c r="B103" s="215" t="s">
        <v>291</v>
      </c>
      <c r="C103" s="215" t="s">
        <v>258</v>
      </c>
      <c r="D103" s="201" t="s">
        <v>323</v>
      </c>
      <c r="E103" s="215" t="s">
        <v>200</v>
      </c>
      <c r="F103" s="190">
        <f>F104</f>
        <v>0</v>
      </c>
      <c r="G103" s="190">
        <f>G104</f>
        <v>0</v>
      </c>
    </row>
    <row r="104" spans="1:9" ht="39.75" hidden="1" customHeight="1">
      <c r="A104" s="162" t="s">
        <v>269</v>
      </c>
      <c r="B104" s="215" t="s">
        <v>291</v>
      </c>
      <c r="C104" s="215" t="s">
        <v>258</v>
      </c>
      <c r="D104" s="201" t="s">
        <v>323</v>
      </c>
      <c r="E104" s="201">
        <v>244</v>
      </c>
      <c r="F104" s="190"/>
      <c r="G104" s="190"/>
    </row>
    <row r="105" spans="1:9" ht="46.5" hidden="1" customHeight="1">
      <c r="A105" s="162" t="s">
        <v>379</v>
      </c>
      <c r="B105" s="215" t="s">
        <v>291</v>
      </c>
      <c r="C105" s="215" t="s">
        <v>258</v>
      </c>
      <c r="D105" s="201" t="s">
        <v>325</v>
      </c>
      <c r="E105" s="215" t="s">
        <v>200</v>
      </c>
      <c r="F105" s="190">
        <f>F106</f>
        <v>0</v>
      </c>
      <c r="G105" s="190">
        <f>G106</f>
        <v>0</v>
      </c>
    </row>
    <row r="106" spans="1:9" ht="42" hidden="1" customHeight="1">
      <c r="A106" s="162" t="s">
        <v>269</v>
      </c>
      <c r="B106" s="215" t="s">
        <v>291</v>
      </c>
      <c r="C106" s="215" t="s">
        <v>258</v>
      </c>
      <c r="D106" s="201" t="s">
        <v>325</v>
      </c>
      <c r="E106" s="201">
        <v>244</v>
      </c>
      <c r="F106" s="190"/>
      <c r="G106" s="190"/>
    </row>
    <row r="107" spans="1:9" ht="31.5" hidden="1">
      <c r="A107" s="162" t="s">
        <v>380</v>
      </c>
      <c r="B107" s="215" t="s">
        <v>291</v>
      </c>
      <c r="C107" s="215" t="s">
        <v>258</v>
      </c>
      <c r="D107" s="201" t="s">
        <v>327</v>
      </c>
      <c r="E107" s="215" t="s">
        <v>200</v>
      </c>
      <c r="F107" s="190">
        <f>F108</f>
        <v>0</v>
      </c>
      <c r="G107" s="190">
        <f>G108</f>
        <v>0</v>
      </c>
    </row>
    <row r="108" spans="1:9" ht="42.75" hidden="1" customHeight="1">
      <c r="A108" s="162" t="s">
        <v>269</v>
      </c>
      <c r="B108" s="215" t="s">
        <v>291</v>
      </c>
      <c r="C108" s="215" t="s">
        <v>258</v>
      </c>
      <c r="D108" s="201" t="s">
        <v>327</v>
      </c>
      <c r="E108" s="201">
        <v>244</v>
      </c>
      <c r="F108" s="190"/>
      <c r="G108" s="190"/>
    </row>
    <row r="109" spans="1:9" ht="42.75" customHeight="1">
      <c r="A109" s="162" t="s">
        <v>322</v>
      </c>
      <c r="B109" s="215" t="s">
        <v>291</v>
      </c>
      <c r="C109" s="215" t="s">
        <v>258</v>
      </c>
      <c r="D109" s="201" t="s">
        <v>323</v>
      </c>
      <c r="E109" s="215" t="s">
        <v>200</v>
      </c>
      <c r="F109" s="190">
        <f>F110</f>
        <v>37</v>
      </c>
      <c r="G109" s="190">
        <f>G110</f>
        <v>40</v>
      </c>
    </row>
    <row r="110" spans="1:9" ht="42.75" customHeight="1">
      <c r="A110" s="162" t="s">
        <v>269</v>
      </c>
      <c r="B110" s="215" t="s">
        <v>291</v>
      </c>
      <c r="C110" s="215" t="s">
        <v>258</v>
      </c>
      <c r="D110" s="201" t="s">
        <v>323</v>
      </c>
      <c r="E110" s="201">
        <v>244</v>
      </c>
      <c r="F110" s="190">
        <v>37</v>
      </c>
      <c r="G110" s="190">
        <v>40</v>
      </c>
    </row>
    <row r="111" spans="1:9" ht="42.75" customHeight="1">
      <c r="A111" s="162" t="s">
        <v>324</v>
      </c>
      <c r="B111" s="215" t="s">
        <v>291</v>
      </c>
      <c r="C111" s="215" t="s">
        <v>258</v>
      </c>
      <c r="D111" s="201" t="s">
        <v>325</v>
      </c>
      <c r="E111" s="215" t="s">
        <v>200</v>
      </c>
      <c r="F111" s="190">
        <f>F112</f>
        <v>14.7</v>
      </c>
      <c r="G111" s="190">
        <f>G112</f>
        <v>41</v>
      </c>
    </row>
    <row r="112" spans="1:9" ht="42.75" customHeight="1">
      <c r="A112" s="162" t="s">
        <v>269</v>
      </c>
      <c r="B112" s="215" t="s">
        <v>291</v>
      </c>
      <c r="C112" s="215" t="s">
        <v>258</v>
      </c>
      <c r="D112" s="201" t="s">
        <v>325</v>
      </c>
      <c r="E112" s="201">
        <v>244</v>
      </c>
      <c r="F112" s="190">
        <v>14.7</v>
      </c>
      <c r="G112" s="190">
        <v>41</v>
      </c>
    </row>
    <row r="113" spans="1:7" ht="42.75" customHeight="1">
      <c r="A113" s="162" t="s">
        <v>380</v>
      </c>
      <c r="B113" s="215" t="s">
        <v>291</v>
      </c>
      <c r="C113" s="215" t="s">
        <v>258</v>
      </c>
      <c r="D113" s="201" t="s">
        <v>327</v>
      </c>
      <c r="E113" s="215" t="s">
        <v>200</v>
      </c>
      <c r="F113" s="190">
        <f>F114</f>
        <v>0</v>
      </c>
      <c r="G113" s="190">
        <f>G114</f>
        <v>0</v>
      </c>
    </row>
    <row r="114" spans="1:7" ht="42.75" customHeight="1">
      <c r="A114" s="162" t="s">
        <v>269</v>
      </c>
      <c r="B114" s="215" t="s">
        <v>291</v>
      </c>
      <c r="C114" s="215" t="s">
        <v>258</v>
      </c>
      <c r="D114" s="201" t="s">
        <v>327</v>
      </c>
      <c r="E114" s="201">
        <v>244</v>
      </c>
      <c r="F114" s="190">
        <v>0</v>
      </c>
      <c r="G114" s="190">
        <v>0</v>
      </c>
    </row>
    <row r="115" spans="1:7" ht="42.75" customHeight="1">
      <c r="A115" s="162" t="s">
        <v>381</v>
      </c>
      <c r="B115" s="215" t="s">
        <v>291</v>
      </c>
      <c r="C115" s="215" t="s">
        <v>258</v>
      </c>
      <c r="D115" s="201" t="s">
        <v>329</v>
      </c>
      <c r="E115" s="215" t="s">
        <v>200</v>
      </c>
      <c r="F115" s="190">
        <f>F116</f>
        <v>0</v>
      </c>
      <c r="G115" s="190">
        <f>G116</f>
        <v>40</v>
      </c>
    </row>
    <row r="116" spans="1:7" ht="42.75" customHeight="1">
      <c r="A116" s="162" t="s">
        <v>269</v>
      </c>
      <c r="B116" s="215" t="s">
        <v>291</v>
      </c>
      <c r="C116" s="215" t="s">
        <v>258</v>
      </c>
      <c r="D116" s="201" t="s">
        <v>329</v>
      </c>
      <c r="E116" s="201">
        <v>244</v>
      </c>
      <c r="F116" s="190">
        <v>0</v>
      </c>
      <c r="G116" s="190">
        <v>40</v>
      </c>
    </row>
    <row r="117" spans="1:7" ht="31.5" customHeight="1">
      <c r="A117" s="159" t="s">
        <v>330</v>
      </c>
      <c r="B117" s="216" t="s">
        <v>331</v>
      </c>
      <c r="C117" s="216" t="s">
        <v>198</v>
      </c>
      <c r="D117" s="199" t="s">
        <v>199</v>
      </c>
      <c r="E117" s="216" t="s">
        <v>200</v>
      </c>
      <c r="F117" s="200">
        <f>F118</f>
        <v>324.89999999999998</v>
      </c>
      <c r="G117" s="200">
        <f>G118</f>
        <v>304.60000000000002</v>
      </c>
    </row>
    <row r="118" spans="1:7" ht="66" customHeight="1">
      <c r="A118" s="121" t="s">
        <v>332</v>
      </c>
      <c r="B118" s="122" t="s">
        <v>331</v>
      </c>
      <c r="C118" s="122" t="s">
        <v>197</v>
      </c>
      <c r="D118" s="122" t="s">
        <v>333</v>
      </c>
      <c r="E118" s="122" t="s">
        <v>200</v>
      </c>
      <c r="F118" s="188">
        <f>F119</f>
        <v>324.89999999999998</v>
      </c>
      <c r="G118" s="188">
        <f>G119</f>
        <v>304.60000000000002</v>
      </c>
    </row>
    <row r="119" spans="1:7" ht="36.75" customHeight="1">
      <c r="A119" s="162" t="s">
        <v>334</v>
      </c>
      <c r="B119" s="215" t="s">
        <v>331</v>
      </c>
      <c r="C119" s="215" t="s">
        <v>197</v>
      </c>
      <c r="D119" s="201" t="s">
        <v>335</v>
      </c>
      <c r="E119" s="215" t="s">
        <v>200</v>
      </c>
      <c r="F119" s="190">
        <f>F120+F125</f>
        <v>324.89999999999998</v>
      </c>
      <c r="G119" s="190">
        <f>G120+G125</f>
        <v>304.60000000000002</v>
      </c>
    </row>
    <row r="120" spans="1:7" ht="38.25" customHeight="1">
      <c r="A120" s="162" t="s">
        <v>336</v>
      </c>
      <c r="B120" s="215" t="s">
        <v>331</v>
      </c>
      <c r="C120" s="215" t="s">
        <v>197</v>
      </c>
      <c r="D120" s="201" t="s">
        <v>337</v>
      </c>
      <c r="E120" s="215" t="s">
        <v>200</v>
      </c>
      <c r="F120" s="190">
        <f>F121+F140</f>
        <v>324.89999999999998</v>
      </c>
      <c r="G120" s="190">
        <f>G121+G140</f>
        <v>304.60000000000002</v>
      </c>
    </row>
    <row r="121" spans="1:7" ht="47.25">
      <c r="A121" s="162" t="s">
        <v>382</v>
      </c>
      <c r="B121" s="215" t="s">
        <v>331</v>
      </c>
      <c r="C121" s="215" t="s">
        <v>197</v>
      </c>
      <c r="D121" s="201" t="s">
        <v>339</v>
      </c>
      <c r="E121" s="215" t="s">
        <v>200</v>
      </c>
      <c r="F121" s="190">
        <f>F123+F124</f>
        <v>324.89999999999998</v>
      </c>
      <c r="G121" s="190">
        <f>G123+G124</f>
        <v>304.60000000000002</v>
      </c>
    </row>
    <row r="122" spans="1:7" ht="34.5" customHeight="1">
      <c r="A122" s="162" t="s">
        <v>340</v>
      </c>
      <c r="B122" s="215" t="s">
        <v>331</v>
      </c>
      <c r="C122" s="215" t="s">
        <v>197</v>
      </c>
      <c r="D122" s="201" t="s">
        <v>339</v>
      </c>
      <c r="E122" s="215" t="s">
        <v>341</v>
      </c>
      <c r="F122" s="190">
        <f>F123+F124</f>
        <v>324.89999999999998</v>
      </c>
      <c r="G122" s="190">
        <f>G123+G124</f>
        <v>304.60000000000002</v>
      </c>
    </row>
    <row r="123" spans="1:7" ht="15" customHeight="1">
      <c r="A123" s="162" t="s">
        <v>342</v>
      </c>
      <c r="B123" s="215" t="s">
        <v>331</v>
      </c>
      <c r="C123" s="215" t="s">
        <v>197</v>
      </c>
      <c r="D123" s="201" t="s">
        <v>339</v>
      </c>
      <c r="E123" s="201">
        <v>111</v>
      </c>
      <c r="F123" s="190">
        <v>226.8</v>
      </c>
      <c r="G123" s="194">
        <v>212.6</v>
      </c>
    </row>
    <row r="124" spans="1:7" ht="57" customHeight="1">
      <c r="A124" s="162" t="s">
        <v>343</v>
      </c>
      <c r="B124" s="215" t="s">
        <v>331</v>
      </c>
      <c r="C124" s="215" t="s">
        <v>197</v>
      </c>
      <c r="D124" s="201" t="s">
        <v>339</v>
      </c>
      <c r="E124" s="201">
        <v>119</v>
      </c>
      <c r="F124" s="190">
        <v>98.1</v>
      </c>
      <c r="G124" s="190">
        <v>92</v>
      </c>
    </row>
    <row r="125" spans="1:7" ht="55.5" hidden="1" customHeight="1">
      <c r="A125" s="162" t="s">
        <v>344</v>
      </c>
      <c r="B125" s="215" t="s">
        <v>331</v>
      </c>
      <c r="C125" s="215" t="s">
        <v>197</v>
      </c>
      <c r="D125" s="201" t="s">
        <v>345</v>
      </c>
      <c r="E125" s="215" t="s">
        <v>200</v>
      </c>
      <c r="F125" s="190">
        <f>F126+F127</f>
        <v>0</v>
      </c>
      <c r="G125" s="190">
        <f>G126+G127</f>
        <v>0</v>
      </c>
    </row>
    <row r="126" spans="1:7" ht="36" hidden="1" customHeight="1">
      <c r="A126" s="162" t="s">
        <v>269</v>
      </c>
      <c r="B126" s="215" t="s">
        <v>331</v>
      </c>
      <c r="C126" s="215" t="s">
        <v>197</v>
      </c>
      <c r="D126" s="201" t="s">
        <v>345</v>
      </c>
      <c r="E126" s="201">
        <v>244</v>
      </c>
      <c r="F126" s="190">
        <v>0</v>
      </c>
      <c r="G126" s="190">
        <v>0</v>
      </c>
    </row>
    <row r="127" spans="1:7" ht="38.25" hidden="1" customHeight="1">
      <c r="A127" s="162" t="s">
        <v>223</v>
      </c>
      <c r="B127" s="215" t="s">
        <v>331</v>
      </c>
      <c r="C127" s="215" t="s">
        <v>197</v>
      </c>
      <c r="D127" s="201" t="s">
        <v>345</v>
      </c>
      <c r="E127" s="201">
        <v>851</v>
      </c>
      <c r="F127" s="190"/>
      <c r="G127" s="190"/>
    </row>
    <row r="128" spans="1:7" ht="23.25" hidden="1" customHeight="1">
      <c r="A128" s="159" t="s">
        <v>346</v>
      </c>
      <c r="B128" s="216">
        <v>10</v>
      </c>
      <c r="C128" s="216" t="s">
        <v>198</v>
      </c>
      <c r="D128" s="199" t="s">
        <v>199</v>
      </c>
      <c r="E128" s="216" t="s">
        <v>200</v>
      </c>
      <c r="F128" s="200">
        <f t="shared" ref="F128:G132" si="7">F129</f>
        <v>0</v>
      </c>
      <c r="G128" s="200">
        <f t="shared" si="7"/>
        <v>0</v>
      </c>
    </row>
    <row r="129" spans="1:7" s="145" customFormat="1" ht="23.45" hidden="1" customHeight="1">
      <c r="A129" s="159" t="s">
        <v>347</v>
      </c>
      <c r="B129" s="216">
        <v>10</v>
      </c>
      <c r="C129" s="216" t="s">
        <v>197</v>
      </c>
      <c r="D129" s="199" t="s">
        <v>199</v>
      </c>
      <c r="E129" s="216" t="s">
        <v>200</v>
      </c>
      <c r="F129" s="200">
        <f t="shared" si="7"/>
        <v>0</v>
      </c>
      <c r="G129" s="200">
        <f t="shared" si="7"/>
        <v>0</v>
      </c>
    </row>
    <row r="130" spans="1:7" ht="27" hidden="1" customHeight="1">
      <c r="A130" s="162" t="s">
        <v>348</v>
      </c>
      <c r="B130" s="215">
        <v>10</v>
      </c>
      <c r="C130" s="215" t="s">
        <v>197</v>
      </c>
      <c r="D130" s="201" t="s">
        <v>248</v>
      </c>
      <c r="E130" s="215" t="s">
        <v>200</v>
      </c>
      <c r="F130" s="190">
        <f t="shared" si="7"/>
        <v>0</v>
      </c>
      <c r="G130" s="190">
        <f t="shared" si="7"/>
        <v>0</v>
      </c>
    </row>
    <row r="131" spans="1:7" ht="30" hidden="1" customHeight="1">
      <c r="A131" s="162" t="s">
        <v>286</v>
      </c>
      <c r="B131" s="215">
        <v>10</v>
      </c>
      <c r="C131" s="215" t="s">
        <v>197</v>
      </c>
      <c r="D131" s="201" t="s">
        <v>227</v>
      </c>
      <c r="E131" s="215" t="s">
        <v>200</v>
      </c>
      <c r="F131" s="190">
        <f t="shared" si="7"/>
        <v>0</v>
      </c>
      <c r="G131" s="190">
        <f t="shared" si="7"/>
        <v>0</v>
      </c>
    </row>
    <row r="132" spans="1:7" ht="39.75" hidden="1" customHeight="1">
      <c r="A132" s="128" t="s">
        <v>349</v>
      </c>
      <c r="B132" s="215">
        <v>10</v>
      </c>
      <c r="C132" s="215" t="s">
        <v>197</v>
      </c>
      <c r="D132" s="201" t="s">
        <v>350</v>
      </c>
      <c r="E132" s="215" t="s">
        <v>200</v>
      </c>
      <c r="F132" s="190">
        <f t="shared" si="7"/>
        <v>0</v>
      </c>
      <c r="G132" s="190">
        <f t="shared" si="7"/>
        <v>0</v>
      </c>
    </row>
    <row r="133" spans="1:7" ht="34.5" hidden="1" customHeight="1">
      <c r="A133" s="128" t="s">
        <v>351</v>
      </c>
      <c r="B133" s="222">
        <v>10</v>
      </c>
      <c r="C133" s="215" t="s">
        <v>197</v>
      </c>
      <c r="D133" s="223" t="s">
        <v>350</v>
      </c>
      <c r="E133" s="223">
        <v>312</v>
      </c>
      <c r="F133" s="211"/>
      <c r="G133" s="190"/>
    </row>
    <row r="134" spans="1:7" ht="34.5" hidden="1" customHeight="1">
      <c r="A134" s="126" t="s">
        <v>352</v>
      </c>
      <c r="B134" s="224" t="s">
        <v>245</v>
      </c>
      <c r="C134" s="216" t="s">
        <v>198</v>
      </c>
      <c r="D134" s="225" t="s">
        <v>199</v>
      </c>
      <c r="E134" s="224" t="s">
        <v>200</v>
      </c>
      <c r="F134" s="200">
        <f t="shared" ref="F134:G138" si="8">F135</f>
        <v>0</v>
      </c>
      <c r="G134" s="200">
        <f t="shared" si="8"/>
        <v>0</v>
      </c>
    </row>
    <row r="135" spans="1:7" ht="34.5" hidden="1" customHeight="1">
      <c r="A135" s="128" t="s">
        <v>353</v>
      </c>
      <c r="B135" s="222" t="s">
        <v>245</v>
      </c>
      <c r="C135" s="215" t="s">
        <v>197</v>
      </c>
      <c r="D135" s="223" t="s">
        <v>199</v>
      </c>
      <c r="E135" s="222" t="s">
        <v>200</v>
      </c>
      <c r="F135" s="190">
        <f t="shared" si="8"/>
        <v>0</v>
      </c>
      <c r="G135" s="190">
        <f t="shared" si="8"/>
        <v>0</v>
      </c>
    </row>
    <row r="136" spans="1:7" ht="34.5" hidden="1" customHeight="1">
      <c r="A136" s="128" t="s">
        <v>354</v>
      </c>
      <c r="B136" s="222" t="s">
        <v>245</v>
      </c>
      <c r="C136" s="215" t="s">
        <v>197</v>
      </c>
      <c r="D136" s="223" t="s">
        <v>227</v>
      </c>
      <c r="E136" s="222" t="s">
        <v>200</v>
      </c>
      <c r="F136" s="190">
        <f t="shared" si="8"/>
        <v>0</v>
      </c>
      <c r="G136" s="190">
        <f t="shared" si="8"/>
        <v>0</v>
      </c>
    </row>
    <row r="137" spans="1:7" ht="34.5" hidden="1" customHeight="1">
      <c r="A137" s="128" t="s">
        <v>355</v>
      </c>
      <c r="B137" s="222" t="s">
        <v>245</v>
      </c>
      <c r="C137" s="215" t="s">
        <v>197</v>
      </c>
      <c r="D137" s="223" t="s">
        <v>356</v>
      </c>
      <c r="E137" s="222" t="s">
        <v>200</v>
      </c>
      <c r="F137" s="190">
        <f t="shared" si="8"/>
        <v>0</v>
      </c>
      <c r="G137" s="190">
        <f t="shared" si="8"/>
        <v>0</v>
      </c>
    </row>
    <row r="138" spans="1:7" ht="34.5" hidden="1" customHeight="1">
      <c r="A138" s="128" t="s">
        <v>251</v>
      </c>
      <c r="B138" s="222" t="s">
        <v>245</v>
      </c>
      <c r="C138" s="215" t="s">
        <v>197</v>
      </c>
      <c r="D138" s="223" t="s">
        <v>357</v>
      </c>
      <c r="E138" s="222" t="s">
        <v>200</v>
      </c>
      <c r="F138" s="190">
        <f t="shared" si="8"/>
        <v>0</v>
      </c>
      <c r="G138" s="190">
        <f t="shared" si="8"/>
        <v>0</v>
      </c>
    </row>
    <row r="139" spans="1:7" ht="34.5" hidden="1" customHeight="1">
      <c r="A139" s="128" t="s">
        <v>269</v>
      </c>
      <c r="B139" s="222" t="s">
        <v>245</v>
      </c>
      <c r="C139" s="215" t="s">
        <v>197</v>
      </c>
      <c r="D139" s="223" t="s">
        <v>357</v>
      </c>
      <c r="E139" s="222" t="s">
        <v>243</v>
      </c>
      <c r="F139" s="190"/>
      <c r="G139" s="190"/>
    </row>
    <row r="140" spans="1:7" ht="54" customHeight="1">
      <c r="A140" s="162" t="s">
        <v>344</v>
      </c>
      <c r="B140" s="215" t="s">
        <v>331</v>
      </c>
      <c r="C140" s="215" t="s">
        <v>197</v>
      </c>
      <c r="D140" s="201" t="s">
        <v>345</v>
      </c>
      <c r="E140" s="215" t="s">
        <v>200</v>
      </c>
      <c r="F140" s="190">
        <f>F141</f>
        <v>0</v>
      </c>
      <c r="G140" s="190">
        <f>G141</f>
        <v>0</v>
      </c>
    </row>
    <row r="141" spans="1:7" ht="14.45" customHeight="1">
      <c r="A141" s="162" t="s">
        <v>269</v>
      </c>
      <c r="B141" s="215" t="s">
        <v>331</v>
      </c>
      <c r="C141" s="215" t="s">
        <v>197</v>
      </c>
      <c r="D141" s="201" t="s">
        <v>345</v>
      </c>
      <c r="E141" s="201">
        <v>244</v>
      </c>
      <c r="F141" s="190">
        <v>0</v>
      </c>
      <c r="G141" s="190">
        <v>0</v>
      </c>
    </row>
    <row r="142" spans="1:7" ht="39.75" customHeight="1">
      <c r="A142" s="159" t="s">
        <v>347</v>
      </c>
      <c r="B142" s="216">
        <v>10</v>
      </c>
      <c r="C142" s="216" t="s">
        <v>197</v>
      </c>
      <c r="D142" s="199" t="s">
        <v>199</v>
      </c>
      <c r="E142" s="216" t="s">
        <v>200</v>
      </c>
      <c r="F142" s="226">
        <f t="shared" ref="F142:G145" si="9">F143</f>
        <v>145.30000000000001</v>
      </c>
      <c r="G142" s="226">
        <f t="shared" si="9"/>
        <v>145.30000000000001</v>
      </c>
    </row>
    <row r="143" spans="1:7" ht="31.5">
      <c r="A143" s="162" t="s">
        <v>348</v>
      </c>
      <c r="B143" s="215">
        <v>10</v>
      </c>
      <c r="C143" s="215" t="s">
        <v>197</v>
      </c>
      <c r="D143" s="201" t="s">
        <v>248</v>
      </c>
      <c r="E143" s="215" t="s">
        <v>200</v>
      </c>
      <c r="F143" s="211">
        <f t="shared" si="9"/>
        <v>145.30000000000001</v>
      </c>
      <c r="G143" s="211">
        <f t="shared" si="9"/>
        <v>145.30000000000001</v>
      </c>
    </row>
    <row r="144" spans="1:7">
      <c r="A144" s="162" t="s">
        <v>286</v>
      </c>
      <c r="B144" s="215">
        <v>10</v>
      </c>
      <c r="C144" s="215" t="s">
        <v>197</v>
      </c>
      <c r="D144" s="201" t="s">
        <v>227</v>
      </c>
      <c r="E144" s="215" t="s">
        <v>200</v>
      </c>
      <c r="F144" s="211">
        <f t="shared" si="9"/>
        <v>145.30000000000001</v>
      </c>
      <c r="G144" s="211">
        <f t="shared" si="9"/>
        <v>145.30000000000001</v>
      </c>
    </row>
    <row r="145" spans="1:7" ht="31.5">
      <c r="A145" s="128" t="s">
        <v>349</v>
      </c>
      <c r="B145" s="215">
        <v>10</v>
      </c>
      <c r="C145" s="215" t="s">
        <v>197</v>
      </c>
      <c r="D145" s="201" t="s">
        <v>350</v>
      </c>
      <c r="E145" s="215" t="s">
        <v>200</v>
      </c>
      <c r="F145" s="211">
        <f t="shared" si="9"/>
        <v>145.30000000000001</v>
      </c>
      <c r="G145" s="211">
        <f t="shared" si="9"/>
        <v>145.30000000000001</v>
      </c>
    </row>
    <row r="146" spans="1:7" ht="31.5">
      <c r="A146" s="128" t="s">
        <v>351</v>
      </c>
      <c r="B146" s="222">
        <v>10</v>
      </c>
      <c r="C146" s="215" t="s">
        <v>197</v>
      </c>
      <c r="D146" s="223" t="s">
        <v>350</v>
      </c>
      <c r="E146" s="223">
        <v>312</v>
      </c>
      <c r="F146" s="211">
        <v>145.30000000000001</v>
      </c>
      <c r="G146" s="211">
        <v>145.30000000000001</v>
      </c>
    </row>
    <row r="147" spans="1:7" ht="1.9" customHeight="1">
      <c r="A147" s="128" t="s">
        <v>269</v>
      </c>
      <c r="B147" s="222" t="s">
        <v>245</v>
      </c>
      <c r="C147" s="215" t="s">
        <v>197</v>
      </c>
      <c r="D147" s="223" t="s">
        <v>357</v>
      </c>
      <c r="E147" s="223">
        <v>244</v>
      </c>
      <c r="F147" s="211"/>
      <c r="G147" s="211"/>
    </row>
    <row r="148" spans="1:7" ht="47.25">
      <c r="A148" s="221" t="s">
        <v>358</v>
      </c>
      <c r="B148" s="227">
        <v>14</v>
      </c>
      <c r="C148" s="228" t="s">
        <v>198</v>
      </c>
      <c r="D148" s="227" t="s">
        <v>199</v>
      </c>
      <c r="E148" s="227">
        <v>0</v>
      </c>
      <c r="F148" s="229">
        <v>156</v>
      </c>
      <c r="G148" s="229">
        <v>156</v>
      </c>
    </row>
    <row r="149" spans="1:7" ht="21.6" customHeight="1">
      <c r="A149" s="149" t="s">
        <v>360</v>
      </c>
      <c r="B149" s="230">
        <v>14</v>
      </c>
      <c r="C149" s="231" t="s">
        <v>258</v>
      </c>
      <c r="D149" s="230" t="s">
        <v>199</v>
      </c>
      <c r="E149" s="230">
        <v>0</v>
      </c>
      <c r="F149" s="232">
        <v>156</v>
      </c>
      <c r="G149" s="232">
        <v>156</v>
      </c>
    </row>
    <row r="150" spans="1:7" ht="21.6" customHeight="1">
      <c r="A150" s="149" t="s">
        <v>361</v>
      </c>
      <c r="B150" s="230">
        <v>14</v>
      </c>
      <c r="C150" s="231" t="s">
        <v>258</v>
      </c>
      <c r="D150" s="230" t="s">
        <v>248</v>
      </c>
      <c r="E150" s="230">
        <v>0</v>
      </c>
      <c r="F150" s="232">
        <v>156</v>
      </c>
      <c r="G150" s="232">
        <v>156</v>
      </c>
    </row>
    <row r="151" spans="1:7" ht="21.6" customHeight="1">
      <c r="A151" s="149" t="s">
        <v>286</v>
      </c>
      <c r="B151" s="230">
        <v>14</v>
      </c>
      <c r="C151" s="231" t="s">
        <v>258</v>
      </c>
      <c r="D151" s="230" t="s">
        <v>227</v>
      </c>
      <c r="E151" s="230">
        <v>0</v>
      </c>
      <c r="F151" s="232">
        <v>156</v>
      </c>
      <c r="G151" s="232">
        <v>156</v>
      </c>
    </row>
    <row r="152" spans="1:7" ht="78.75">
      <c r="A152" s="149" t="s">
        <v>362</v>
      </c>
      <c r="B152" s="230">
        <v>14</v>
      </c>
      <c r="C152" s="231" t="s">
        <v>258</v>
      </c>
      <c r="D152" s="230" t="s">
        <v>363</v>
      </c>
      <c r="E152" s="230">
        <v>0</v>
      </c>
      <c r="F152" s="232">
        <v>156</v>
      </c>
      <c r="G152" s="232">
        <v>156</v>
      </c>
    </row>
    <row r="153" spans="1:7" ht="24" customHeight="1">
      <c r="A153" s="149" t="s">
        <v>365</v>
      </c>
      <c r="B153" s="230">
        <v>14</v>
      </c>
      <c r="C153" s="231" t="s">
        <v>258</v>
      </c>
      <c r="D153" s="230" t="s">
        <v>363</v>
      </c>
      <c r="E153" s="230">
        <v>540</v>
      </c>
      <c r="F153" s="232">
        <v>156</v>
      </c>
      <c r="G153" s="232">
        <v>156</v>
      </c>
    </row>
    <row r="154" spans="1:7">
      <c r="A154" s="221" t="s">
        <v>383</v>
      </c>
      <c r="B154" s="228" t="s">
        <v>198</v>
      </c>
      <c r="C154" s="228" t="s">
        <v>198</v>
      </c>
      <c r="D154" s="228" t="s">
        <v>384</v>
      </c>
      <c r="E154" s="228" t="s">
        <v>200</v>
      </c>
      <c r="F154" s="229">
        <v>45.6</v>
      </c>
      <c r="G154" s="229">
        <v>92.8</v>
      </c>
    </row>
  </sheetData>
  <mergeCells count="2">
    <mergeCell ref="D1:G1"/>
    <mergeCell ref="A2:G2"/>
  </mergeCells>
  <pageMargins left="0.23611111111111099" right="3.9583333333333297E-2" top="0.55138888888888904" bottom="0.55138888888888904" header="0.51180555555555496" footer="0.51180555555555496"/>
  <pageSetup paperSize="9" scale="58" firstPageNumber="223" fitToHeight="0" orientation="portrait" useFirstPageNumber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view="pageBreakPreview" zoomScaleNormal="75" workbookViewId="0">
      <selection activeCell="E1" sqref="E1:K1"/>
    </sheetView>
  </sheetViews>
  <sheetFormatPr defaultColWidth="8.85546875" defaultRowHeight="15" outlineLevelRow="1" outlineLevelCol="1"/>
  <cols>
    <col min="1" max="1" width="72.140625" customWidth="1"/>
    <col min="2" max="2" width="9.5703125" customWidth="1"/>
    <col min="3" max="3" width="10.5703125" customWidth="1"/>
    <col min="4" max="4" width="11.140625" customWidth="1"/>
    <col min="5" max="5" width="24.7109375" customWidth="1"/>
    <col min="6" max="6" width="16.42578125" customWidth="1"/>
    <col min="7" max="7" width="18.85546875" style="233" hidden="1" customWidth="1" outlineLevel="1"/>
    <col min="8" max="8" width="17.5703125" style="234" hidden="1" customWidth="1" outlineLevel="1"/>
    <col min="9" max="9" width="20.28515625" style="234" hidden="1" customWidth="1" outlineLevel="1"/>
    <col min="10" max="10" width="13.28515625" style="235" hidden="1" customWidth="1" outlineLevel="1"/>
    <col min="11" max="11" width="14.28515625" style="236" customWidth="1" collapsed="1"/>
    <col min="258" max="258" width="72.140625" customWidth="1"/>
    <col min="259" max="259" width="9.5703125" customWidth="1"/>
    <col min="260" max="260" width="10.5703125" customWidth="1"/>
    <col min="261" max="261" width="11.140625" customWidth="1"/>
    <col min="262" max="262" width="24.7109375" customWidth="1"/>
    <col min="263" max="263" width="15.140625" customWidth="1"/>
    <col min="264" max="264" width="18.85546875" customWidth="1"/>
    <col min="265" max="265" width="17.5703125" customWidth="1"/>
    <col min="266" max="266" width="12" customWidth="1"/>
    <col min="267" max="267" width="11.42578125" customWidth="1"/>
    <col min="514" max="514" width="72.140625" customWidth="1"/>
    <col min="515" max="515" width="9.5703125" customWidth="1"/>
    <col min="516" max="516" width="10.5703125" customWidth="1"/>
    <col min="517" max="517" width="11.140625" customWidth="1"/>
    <col min="518" max="518" width="24.7109375" customWidth="1"/>
    <col min="519" max="519" width="15.140625" customWidth="1"/>
    <col min="520" max="520" width="18.85546875" customWidth="1"/>
    <col min="521" max="521" width="17.5703125" customWidth="1"/>
    <col min="522" max="522" width="12" customWidth="1"/>
    <col min="523" max="523" width="11.42578125" customWidth="1"/>
    <col min="770" max="770" width="72.140625" customWidth="1"/>
    <col min="771" max="771" width="9.5703125" customWidth="1"/>
    <col min="772" max="772" width="10.5703125" customWidth="1"/>
    <col min="773" max="773" width="11.140625" customWidth="1"/>
    <col min="774" max="774" width="24.7109375" customWidth="1"/>
    <col min="775" max="775" width="15.140625" customWidth="1"/>
    <col min="776" max="776" width="18.85546875" customWidth="1"/>
    <col min="777" max="777" width="17.5703125" customWidth="1"/>
    <col min="778" max="778" width="12" customWidth="1"/>
    <col min="779" max="779" width="11.42578125" customWidth="1"/>
  </cols>
  <sheetData>
    <row r="1" spans="1:11" ht="125.45" customHeight="1">
      <c r="A1" s="95"/>
      <c r="B1" s="237"/>
      <c r="C1" s="238"/>
      <c r="D1" s="238"/>
      <c r="E1" s="608" t="s">
        <v>580</v>
      </c>
      <c r="F1" s="608"/>
      <c r="G1" s="608"/>
      <c r="H1" s="608"/>
      <c r="I1" s="608"/>
      <c r="J1" s="608"/>
      <c r="K1" s="608"/>
    </row>
    <row r="2" spans="1:11" ht="108.95" customHeight="1">
      <c r="A2" s="95"/>
      <c r="B2" s="237"/>
      <c r="C2" s="238"/>
      <c r="D2" s="238"/>
      <c r="E2" s="2" t="s">
        <v>385</v>
      </c>
      <c r="F2" s="2"/>
      <c r="G2" s="2"/>
      <c r="H2" s="2"/>
      <c r="I2" s="2"/>
      <c r="J2" s="2"/>
      <c r="K2" s="2"/>
    </row>
    <row r="3" spans="1:11" ht="69" customHeight="1">
      <c r="A3" s="1" t="s">
        <v>386</v>
      </c>
      <c r="B3" s="1"/>
      <c r="C3" s="1"/>
      <c r="D3" s="1"/>
      <c r="E3" s="1"/>
      <c r="F3" s="1"/>
      <c r="G3" s="1"/>
      <c r="H3" s="239"/>
      <c r="I3" s="239"/>
      <c r="J3" s="214"/>
      <c r="K3" s="240"/>
    </row>
    <row r="4" spans="1:11" ht="15.6" customHeight="1">
      <c r="A4" s="102"/>
      <c r="B4" s="241"/>
      <c r="C4" s="242"/>
      <c r="D4" s="242"/>
      <c r="E4" s="242"/>
      <c r="F4" s="242"/>
      <c r="G4" s="243" t="s">
        <v>184</v>
      </c>
      <c r="H4" s="239"/>
      <c r="I4" s="239"/>
      <c r="J4" s="214"/>
      <c r="K4" s="240"/>
    </row>
    <row r="5" spans="1:11" ht="57.75" customHeight="1">
      <c r="A5" s="105" t="s">
        <v>185</v>
      </c>
      <c r="B5" s="244" t="s">
        <v>387</v>
      </c>
      <c r="C5" s="244" t="s">
        <v>186</v>
      </c>
      <c r="D5" s="244" t="s">
        <v>187</v>
      </c>
      <c r="E5" s="244" t="s">
        <v>188</v>
      </c>
      <c r="F5" s="244" t="s">
        <v>189</v>
      </c>
      <c r="G5" s="245" t="s">
        <v>190</v>
      </c>
      <c r="H5" s="246" t="s">
        <v>191</v>
      </c>
      <c r="I5" s="246" t="s">
        <v>52</v>
      </c>
      <c r="J5" s="107" t="s">
        <v>193</v>
      </c>
      <c r="K5" s="108" t="s">
        <v>52</v>
      </c>
    </row>
    <row r="6" spans="1:11" ht="20.25" hidden="1" customHeight="1" outlineLevel="1">
      <c r="A6" s="109"/>
      <c r="B6" s="247"/>
      <c r="C6" s="248"/>
      <c r="D6" s="248"/>
      <c r="E6" s="248"/>
      <c r="F6" s="248"/>
      <c r="G6" s="249"/>
      <c r="H6" s="250"/>
      <c r="I6" s="250"/>
      <c r="J6" s="251"/>
      <c r="K6" s="252"/>
    </row>
    <row r="7" spans="1:11" s="120" customFormat="1" ht="39.6" customHeight="1" collapsed="1">
      <c r="A7" s="114" t="s">
        <v>168</v>
      </c>
      <c r="B7" s="253">
        <v>530</v>
      </c>
      <c r="C7" s="254" t="s">
        <v>198</v>
      </c>
      <c r="D7" s="254" t="s">
        <v>198</v>
      </c>
      <c r="E7" s="254" t="s">
        <v>199</v>
      </c>
      <c r="F7" s="254" t="s">
        <v>200</v>
      </c>
      <c r="G7" s="255">
        <f>G9+G16+G30+G36+G42+G51+G54+G70+G77+G99+G112+G124</f>
        <v>2612.3000000000002</v>
      </c>
      <c r="H7" s="256">
        <f>H8+H112</f>
        <v>0</v>
      </c>
      <c r="I7" s="257">
        <f t="shared" ref="I7:I26" si="0">G7+H7</f>
        <v>2612.3000000000002</v>
      </c>
      <c r="J7" s="258">
        <f>J16+J30+J65+J70+J77</f>
        <v>0</v>
      </c>
      <c r="K7" s="259">
        <f t="shared" ref="K7:K26" si="1">I7+J7</f>
        <v>2612.3000000000002</v>
      </c>
    </row>
    <row r="8" spans="1:11" ht="23.25" customHeight="1">
      <c r="A8" s="121" t="s">
        <v>196</v>
      </c>
      <c r="B8" s="217">
        <v>530</v>
      </c>
      <c r="C8" s="254" t="s">
        <v>197</v>
      </c>
      <c r="D8" s="254" t="s">
        <v>198</v>
      </c>
      <c r="E8" s="254" t="s">
        <v>199</v>
      </c>
      <c r="F8" s="254" t="s">
        <v>200</v>
      </c>
      <c r="G8" s="260">
        <f>G9+G16+G27</f>
        <v>1104.3</v>
      </c>
      <c r="H8" s="261">
        <f>H16+H77</f>
        <v>108.69999999999999</v>
      </c>
      <c r="I8" s="257">
        <f t="shared" si="0"/>
        <v>1213</v>
      </c>
      <c r="J8" s="262"/>
      <c r="K8" s="259">
        <f t="shared" si="1"/>
        <v>1213</v>
      </c>
    </row>
    <row r="9" spans="1:11" ht="31.5">
      <c r="A9" s="159" t="s">
        <v>201</v>
      </c>
      <c r="B9" s="217">
        <v>530</v>
      </c>
      <c r="C9" s="254" t="s">
        <v>197</v>
      </c>
      <c r="D9" s="254" t="s">
        <v>202</v>
      </c>
      <c r="E9" s="254" t="s">
        <v>199</v>
      </c>
      <c r="F9" s="254" t="s">
        <v>200</v>
      </c>
      <c r="G9" s="200">
        <f>G10</f>
        <v>504.3</v>
      </c>
      <c r="H9" s="250"/>
      <c r="I9" s="257">
        <f t="shared" si="0"/>
        <v>504.3</v>
      </c>
      <c r="J9" s="262"/>
      <c r="K9" s="259">
        <f t="shared" si="1"/>
        <v>504.3</v>
      </c>
    </row>
    <row r="10" spans="1:11" ht="31.5">
      <c r="A10" s="162" t="s">
        <v>203</v>
      </c>
      <c r="B10" s="218">
        <v>530</v>
      </c>
      <c r="C10" s="263" t="s">
        <v>197</v>
      </c>
      <c r="D10" s="263" t="s">
        <v>202</v>
      </c>
      <c r="E10" s="264" t="s">
        <v>204</v>
      </c>
      <c r="F10" s="263" t="s">
        <v>200</v>
      </c>
      <c r="G10" s="190">
        <f>G11</f>
        <v>504.3</v>
      </c>
      <c r="H10" s="250"/>
      <c r="I10" s="256">
        <f t="shared" si="0"/>
        <v>504.3</v>
      </c>
      <c r="J10" s="251"/>
      <c r="K10" s="265">
        <f t="shared" si="1"/>
        <v>504.3</v>
      </c>
    </row>
    <row r="11" spans="1:11" ht="17.25" customHeight="1">
      <c r="A11" s="162" t="s">
        <v>205</v>
      </c>
      <c r="B11" s="218">
        <v>530</v>
      </c>
      <c r="C11" s="263" t="s">
        <v>197</v>
      </c>
      <c r="D11" s="263" t="s">
        <v>202</v>
      </c>
      <c r="E11" s="264" t="s">
        <v>206</v>
      </c>
      <c r="F11" s="263" t="s">
        <v>200</v>
      </c>
      <c r="G11" s="190">
        <f>G12</f>
        <v>504.3</v>
      </c>
      <c r="H11" s="250"/>
      <c r="I11" s="256">
        <f t="shared" si="0"/>
        <v>504.3</v>
      </c>
      <c r="J11" s="251"/>
      <c r="K11" s="265">
        <f t="shared" si="1"/>
        <v>504.3</v>
      </c>
    </row>
    <row r="12" spans="1:11" ht="31.5">
      <c r="A12" s="191" t="s">
        <v>207</v>
      </c>
      <c r="B12" s="218">
        <v>530</v>
      </c>
      <c r="C12" s="263" t="s">
        <v>197</v>
      </c>
      <c r="D12" s="263" t="s">
        <v>202</v>
      </c>
      <c r="E12" s="264" t="s">
        <v>208</v>
      </c>
      <c r="F12" s="263" t="s">
        <v>200</v>
      </c>
      <c r="G12" s="190">
        <f>G14+G15</f>
        <v>504.3</v>
      </c>
      <c r="H12" s="250"/>
      <c r="I12" s="256">
        <f t="shared" si="0"/>
        <v>504.3</v>
      </c>
      <c r="J12" s="251"/>
      <c r="K12" s="265">
        <f t="shared" si="1"/>
        <v>504.3</v>
      </c>
    </row>
    <row r="13" spans="1:11" ht="31.5">
      <c r="A13" s="191" t="s">
        <v>209</v>
      </c>
      <c r="B13" s="218">
        <v>530</v>
      </c>
      <c r="C13" s="266" t="s">
        <v>197</v>
      </c>
      <c r="D13" s="266" t="s">
        <v>202</v>
      </c>
      <c r="E13" s="267" t="s">
        <v>208</v>
      </c>
      <c r="F13" s="263" t="s">
        <v>210</v>
      </c>
      <c r="G13" s="190">
        <f>G14+G15</f>
        <v>504.3</v>
      </c>
      <c r="H13" s="250"/>
      <c r="I13" s="256">
        <f t="shared" si="0"/>
        <v>504.3</v>
      </c>
      <c r="J13" s="251"/>
      <c r="K13" s="265">
        <f t="shared" si="1"/>
        <v>504.3</v>
      </c>
    </row>
    <row r="14" spans="1:11" ht="31.5">
      <c r="A14" s="191" t="s">
        <v>211</v>
      </c>
      <c r="B14" s="218">
        <v>530</v>
      </c>
      <c r="C14" s="263" t="s">
        <v>197</v>
      </c>
      <c r="D14" s="263" t="s">
        <v>202</v>
      </c>
      <c r="E14" s="264" t="s">
        <v>208</v>
      </c>
      <c r="F14" s="201">
        <v>121</v>
      </c>
      <c r="G14" s="268">
        <f>прил.6!F14</f>
        <v>387.3</v>
      </c>
      <c r="H14" s="250"/>
      <c r="I14" s="256">
        <f t="shared" si="0"/>
        <v>387.3</v>
      </c>
      <c r="J14" s="251"/>
      <c r="K14" s="265">
        <f t="shared" si="1"/>
        <v>387.3</v>
      </c>
    </row>
    <row r="15" spans="1:11" ht="49.5" customHeight="1">
      <c r="A15" s="191" t="s">
        <v>212</v>
      </c>
      <c r="B15" s="218">
        <v>530</v>
      </c>
      <c r="C15" s="263" t="s">
        <v>197</v>
      </c>
      <c r="D15" s="263" t="s">
        <v>202</v>
      </c>
      <c r="E15" s="264" t="s">
        <v>208</v>
      </c>
      <c r="F15" s="201">
        <v>129</v>
      </c>
      <c r="G15" s="190">
        <f>прил.6!F15</f>
        <v>117</v>
      </c>
      <c r="H15" s="250"/>
      <c r="I15" s="256">
        <f t="shared" si="0"/>
        <v>117</v>
      </c>
      <c r="J15" s="251"/>
      <c r="K15" s="265">
        <f t="shared" si="1"/>
        <v>117</v>
      </c>
    </row>
    <row r="16" spans="1:11" ht="58.5" customHeight="1">
      <c r="A16" s="159" t="s">
        <v>213</v>
      </c>
      <c r="B16" s="217">
        <v>530</v>
      </c>
      <c r="C16" s="254" t="s">
        <v>197</v>
      </c>
      <c r="D16" s="254" t="s">
        <v>214</v>
      </c>
      <c r="E16" s="269" t="s">
        <v>199</v>
      </c>
      <c r="F16" s="254" t="s">
        <v>200</v>
      </c>
      <c r="G16" s="200">
        <f>G17</f>
        <v>600</v>
      </c>
      <c r="H16" s="250">
        <f>H17</f>
        <v>54.3</v>
      </c>
      <c r="I16" s="257">
        <f t="shared" si="0"/>
        <v>654.29999999999995</v>
      </c>
      <c r="J16" s="262">
        <f>J17</f>
        <v>-11.64</v>
      </c>
      <c r="K16" s="259">
        <f t="shared" si="1"/>
        <v>642.66</v>
      </c>
    </row>
    <row r="17" spans="1:11" ht="31.5">
      <c r="A17" s="162" t="s">
        <v>215</v>
      </c>
      <c r="B17" s="218">
        <v>530</v>
      </c>
      <c r="C17" s="263" t="s">
        <v>197</v>
      </c>
      <c r="D17" s="263" t="s">
        <v>214</v>
      </c>
      <c r="E17" s="264" t="s">
        <v>204</v>
      </c>
      <c r="F17" s="263" t="s">
        <v>200</v>
      </c>
      <c r="G17" s="190">
        <f>G18</f>
        <v>600</v>
      </c>
      <c r="H17" s="250">
        <f>H18</f>
        <v>54.3</v>
      </c>
      <c r="I17" s="256">
        <f t="shared" si="0"/>
        <v>654.29999999999995</v>
      </c>
      <c r="J17" s="112">
        <f>J18</f>
        <v>-11.64</v>
      </c>
      <c r="K17" s="265">
        <f t="shared" si="1"/>
        <v>642.66</v>
      </c>
    </row>
    <row r="18" spans="1:11" ht="22.5" customHeight="1">
      <c r="A18" s="162" t="s">
        <v>216</v>
      </c>
      <c r="B18" s="218">
        <v>530</v>
      </c>
      <c r="C18" s="263" t="s">
        <v>197</v>
      </c>
      <c r="D18" s="263" t="s">
        <v>214</v>
      </c>
      <c r="E18" s="264" t="s">
        <v>217</v>
      </c>
      <c r="F18" s="263" t="s">
        <v>200</v>
      </c>
      <c r="G18" s="190">
        <f>G19+G23</f>
        <v>600</v>
      </c>
      <c r="H18" s="270">
        <f>H23</f>
        <v>54.3</v>
      </c>
      <c r="I18" s="256">
        <f t="shared" si="0"/>
        <v>654.29999999999995</v>
      </c>
      <c r="J18" s="138">
        <f>J24</f>
        <v>-11.64</v>
      </c>
      <c r="K18" s="265">
        <f t="shared" si="1"/>
        <v>642.66</v>
      </c>
    </row>
    <row r="19" spans="1:11" ht="37.5" customHeight="1">
      <c r="A19" s="162" t="s">
        <v>218</v>
      </c>
      <c r="B19" s="218">
        <v>530</v>
      </c>
      <c r="C19" s="263" t="s">
        <v>197</v>
      </c>
      <c r="D19" s="263" t="s">
        <v>214</v>
      </c>
      <c r="E19" s="264" t="s">
        <v>219</v>
      </c>
      <c r="F19" s="263" t="s">
        <v>200</v>
      </c>
      <c r="G19" s="190">
        <f>G20</f>
        <v>373.8</v>
      </c>
      <c r="H19" s="270"/>
      <c r="I19" s="256">
        <f t="shared" si="0"/>
        <v>373.8</v>
      </c>
      <c r="J19" s="138"/>
      <c r="K19" s="265">
        <f t="shared" si="1"/>
        <v>373.8</v>
      </c>
    </row>
    <row r="20" spans="1:11" ht="33.75" customHeight="1">
      <c r="A20" s="162" t="s">
        <v>209</v>
      </c>
      <c r="B20" s="218">
        <v>530</v>
      </c>
      <c r="C20" s="263" t="s">
        <v>197</v>
      </c>
      <c r="D20" s="263" t="s">
        <v>214</v>
      </c>
      <c r="E20" s="264" t="s">
        <v>219</v>
      </c>
      <c r="F20" s="263" t="s">
        <v>210</v>
      </c>
      <c r="G20" s="190">
        <f>G21+G22</f>
        <v>373.8</v>
      </c>
      <c r="H20" s="270"/>
      <c r="I20" s="256">
        <f t="shared" si="0"/>
        <v>373.8</v>
      </c>
      <c r="J20" s="138"/>
      <c r="K20" s="265">
        <f t="shared" si="1"/>
        <v>373.8</v>
      </c>
    </row>
    <row r="21" spans="1:11" ht="45.75" customHeight="1">
      <c r="A21" s="134" t="s">
        <v>211</v>
      </c>
      <c r="B21" s="218">
        <v>530</v>
      </c>
      <c r="C21" s="263" t="s">
        <v>197</v>
      </c>
      <c r="D21" s="263" t="s">
        <v>214</v>
      </c>
      <c r="E21" s="264" t="s">
        <v>219</v>
      </c>
      <c r="F21" s="215">
        <v>121</v>
      </c>
      <c r="G21" s="190">
        <f>прил.6!F21</f>
        <v>287.10000000000002</v>
      </c>
      <c r="H21" s="270"/>
      <c r="I21" s="256">
        <f t="shared" si="0"/>
        <v>287.10000000000002</v>
      </c>
      <c r="J21" s="138"/>
      <c r="K21" s="265">
        <f t="shared" si="1"/>
        <v>287.10000000000002</v>
      </c>
    </row>
    <row r="22" spans="1:11" ht="47.25">
      <c r="A22" s="134" t="s">
        <v>212</v>
      </c>
      <c r="B22" s="218">
        <v>530</v>
      </c>
      <c r="C22" s="263" t="s">
        <v>197</v>
      </c>
      <c r="D22" s="263" t="s">
        <v>214</v>
      </c>
      <c r="E22" s="264" t="s">
        <v>220</v>
      </c>
      <c r="F22" s="215">
        <v>129</v>
      </c>
      <c r="G22" s="190">
        <f>прил.6!F22</f>
        <v>86.7</v>
      </c>
      <c r="H22" s="270"/>
      <c r="I22" s="256">
        <f t="shared" si="0"/>
        <v>86.7</v>
      </c>
      <c r="J22" s="138"/>
      <c r="K22" s="265">
        <f t="shared" si="1"/>
        <v>86.7</v>
      </c>
    </row>
    <row r="23" spans="1:11" ht="31.5">
      <c r="A23" s="195" t="s">
        <v>221</v>
      </c>
      <c r="B23" s="218">
        <v>530</v>
      </c>
      <c r="C23" s="263" t="s">
        <v>197</v>
      </c>
      <c r="D23" s="263" t="s">
        <v>214</v>
      </c>
      <c r="E23" s="264" t="s">
        <v>220</v>
      </c>
      <c r="F23" s="215" t="s">
        <v>200</v>
      </c>
      <c r="G23" s="190">
        <f>G24+G25+G26</f>
        <v>226.2</v>
      </c>
      <c r="H23" s="270">
        <f>H24</f>
        <v>54.3</v>
      </c>
      <c r="I23" s="256">
        <f t="shared" si="0"/>
        <v>280.5</v>
      </c>
      <c r="J23" s="138"/>
      <c r="K23" s="265">
        <f t="shared" si="1"/>
        <v>280.5</v>
      </c>
    </row>
    <row r="24" spans="1:11" ht="31.5">
      <c r="A24" s="162" t="s">
        <v>222</v>
      </c>
      <c r="B24" s="218">
        <v>530</v>
      </c>
      <c r="C24" s="263" t="s">
        <v>197</v>
      </c>
      <c r="D24" s="263" t="s">
        <v>214</v>
      </c>
      <c r="E24" s="264" t="s">
        <v>220</v>
      </c>
      <c r="F24" s="215">
        <v>244</v>
      </c>
      <c r="G24" s="190">
        <f>прил.6!F24</f>
        <v>224</v>
      </c>
      <c r="H24" s="270">
        <v>54.3</v>
      </c>
      <c r="I24" s="256">
        <f t="shared" si="0"/>
        <v>278.3</v>
      </c>
      <c r="J24" s="138">
        <v>-11.64</v>
      </c>
      <c r="K24" s="265">
        <f t="shared" si="1"/>
        <v>266.66000000000003</v>
      </c>
    </row>
    <row r="25" spans="1:11" ht="31.5">
      <c r="A25" s="196" t="s">
        <v>223</v>
      </c>
      <c r="B25" s="218">
        <v>530</v>
      </c>
      <c r="C25" s="263" t="s">
        <v>197</v>
      </c>
      <c r="D25" s="263" t="s">
        <v>214</v>
      </c>
      <c r="E25" s="264" t="s">
        <v>220</v>
      </c>
      <c r="F25" s="215">
        <v>851</v>
      </c>
      <c r="G25" s="190">
        <f>прил.6!F25</f>
        <v>1.7</v>
      </c>
      <c r="H25" s="270"/>
      <c r="I25" s="256">
        <f t="shared" si="0"/>
        <v>1.7</v>
      </c>
      <c r="J25" s="271"/>
      <c r="K25" s="265">
        <f t="shared" si="1"/>
        <v>1.7</v>
      </c>
    </row>
    <row r="26" spans="1:11" ht="31.5" customHeight="1">
      <c r="A26" s="196" t="s">
        <v>224</v>
      </c>
      <c r="B26" s="218">
        <v>530</v>
      </c>
      <c r="C26" s="263" t="s">
        <v>197</v>
      </c>
      <c r="D26" s="263" t="s">
        <v>214</v>
      </c>
      <c r="E26" s="264" t="s">
        <v>220</v>
      </c>
      <c r="F26" s="215">
        <v>852</v>
      </c>
      <c r="G26" s="190">
        <f>прил.6!F26</f>
        <v>0.5</v>
      </c>
      <c r="H26" s="270"/>
      <c r="I26" s="256">
        <f t="shared" si="0"/>
        <v>0.5</v>
      </c>
      <c r="J26" s="271"/>
      <c r="K26" s="265">
        <f t="shared" si="1"/>
        <v>0.5</v>
      </c>
    </row>
    <row r="27" spans="1:11" s="145" customFormat="1" ht="27" hidden="1" customHeight="1">
      <c r="A27" s="197" t="s">
        <v>225</v>
      </c>
      <c r="B27" s="217">
        <v>530</v>
      </c>
      <c r="C27" s="272" t="s">
        <v>197</v>
      </c>
      <c r="D27" s="272" t="s">
        <v>226</v>
      </c>
      <c r="E27" s="199" t="s">
        <v>227</v>
      </c>
      <c r="F27" s="254" t="s">
        <v>200</v>
      </c>
      <c r="G27" s="200">
        <f>G28</f>
        <v>0</v>
      </c>
      <c r="H27" s="246"/>
      <c r="I27" s="246"/>
      <c r="J27" s="262"/>
      <c r="K27" s="273"/>
    </row>
    <row r="28" spans="1:11" ht="37.5" hidden="1" customHeight="1">
      <c r="A28" s="196" t="s">
        <v>228</v>
      </c>
      <c r="B28" s="218">
        <v>530</v>
      </c>
      <c r="C28" s="266" t="s">
        <v>197</v>
      </c>
      <c r="D28" s="266" t="s">
        <v>226</v>
      </c>
      <c r="E28" s="201" t="s">
        <v>229</v>
      </c>
      <c r="F28" s="263" t="s">
        <v>200</v>
      </c>
      <c r="G28" s="190">
        <f>G29</f>
        <v>0</v>
      </c>
      <c r="H28" s="270"/>
      <c r="I28" s="270"/>
      <c r="J28" s="271"/>
      <c r="K28" s="274"/>
    </row>
    <row r="29" spans="1:11" ht="38.25" hidden="1" customHeight="1">
      <c r="A29" s="196" t="s">
        <v>230</v>
      </c>
      <c r="B29" s="218">
        <v>530</v>
      </c>
      <c r="C29" s="263" t="s">
        <v>197</v>
      </c>
      <c r="D29" s="263" t="s">
        <v>226</v>
      </c>
      <c r="E29" s="201" t="s">
        <v>229</v>
      </c>
      <c r="F29" s="201">
        <v>244</v>
      </c>
      <c r="G29" s="190">
        <v>0</v>
      </c>
      <c r="H29" s="270"/>
      <c r="I29" s="270"/>
      <c r="J29" s="271"/>
      <c r="K29" s="274"/>
    </row>
    <row r="30" spans="1:11" ht="58.5" customHeight="1">
      <c r="A30" s="121" t="s">
        <v>231</v>
      </c>
      <c r="B30" s="218">
        <v>530</v>
      </c>
      <c r="C30" s="263" t="s">
        <v>197</v>
      </c>
      <c r="D30" s="263" t="s">
        <v>232</v>
      </c>
      <c r="E30" s="199" t="s">
        <v>199</v>
      </c>
      <c r="F30" s="254" t="s">
        <v>200</v>
      </c>
      <c r="G30" s="260">
        <f>G31</f>
        <v>232.7</v>
      </c>
      <c r="H30" s="270"/>
      <c r="I30" s="257">
        <f t="shared" ref="I30:I75" si="2">G30+H30</f>
        <v>232.7</v>
      </c>
      <c r="J30" s="275">
        <f>J31</f>
        <v>-30</v>
      </c>
      <c r="K30" s="259">
        <f t="shared" ref="K30:K75" si="3">I30+J30</f>
        <v>202.7</v>
      </c>
    </row>
    <row r="31" spans="1:11" ht="115.5" customHeight="1">
      <c r="A31" s="148" t="s">
        <v>233</v>
      </c>
      <c r="B31" s="218">
        <v>530</v>
      </c>
      <c r="C31" s="254" t="s">
        <v>197</v>
      </c>
      <c r="D31" s="254" t="s">
        <v>232</v>
      </c>
      <c r="E31" s="199" t="s">
        <v>234</v>
      </c>
      <c r="F31" s="254" t="s">
        <v>235</v>
      </c>
      <c r="G31" s="260">
        <f>G32</f>
        <v>232.7</v>
      </c>
      <c r="H31" s="270"/>
      <c r="I31" s="257">
        <f t="shared" si="2"/>
        <v>232.7</v>
      </c>
      <c r="J31" s="275">
        <f>J32</f>
        <v>-30</v>
      </c>
      <c r="K31" s="259">
        <f t="shared" si="3"/>
        <v>202.7</v>
      </c>
    </row>
    <row r="32" spans="1:11" ht="151.5" customHeight="1">
      <c r="A32" s="149" t="s">
        <v>236</v>
      </c>
      <c r="B32" s="218">
        <v>530</v>
      </c>
      <c r="C32" s="263" t="s">
        <v>197</v>
      </c>
      <c r="D32" s="263" t="s">
        <v>232</v>
      </c>
      <c r="E32" s="201" t="s">
        <v>237</v>
      </c>
      <c r="F32" s="263" t="s">
        <v>235</v>
      </c>
      <c r="G32" s="276">
        <f>G33</f>
        <v>232.7</v>
      </c>
      <c r="H32" s="270"/>
      <c r="I32" s="256">
        <f t="shared" si="2"/>
        <v>232.7</v>
      </c>
      <c r="J32" s="271">
        <f>J33</f>
        <v>-30</v>
      </c>
      <c r="K32" s="265">
        <f t="shared" si="3"/>
        <v>202.7</v>
      </c>
    </row>
    <row r="33" spans="1:11" ht="63.75" customHeight="1">
      <c r="A33" s="151" t="s">
        <v>238</v>
      </c>
      <c r="B33" s="218">
        <v>530</v>
      </c>
      <c r="C33" s="263" t="s">
        <v>197</v>
      </c>
      <c r="D33" s="263" t="s">
        <v>232</v>
      </c>
      <c r="E33" s="201" t="s">
        <v>239</v>
      </c>
      <c r="F33" s="263" t="s">
        <v>200</v>
      </c>
      <c r="G33" s="276">
        <f>G34</f>
        <v>232.7</v>
      </c>
      <c r="H33" s="270"/>
      <c r="I33" s="256">
        <f t="shared" si="2"/>
        <v>232.7</v>
      </c>
      <c r="J33" s="271">
        <f>J34</f>
        <v>-30</v>
      </c>
      <c r="K33" s="265">
        <f t="shared" si="3"/>
        <v>202.7</v>
      </c>
    </row>
    <row r="34" spans="1:11" ht="31.5">
      <c r="A34" s="151" t="s">
        <v>240</v>
      </c>
      <c r="B34" s="218">
        <v>530</v>
      </c>
      <c r="C34" s="263" t="s">
        <v>197</v>
      </c>
      <c r="D34" s="263" t="s">
        <v>232</v>
      </c>
      <c r="E34" s="201" t="s">
        <v>241</v>
      </c>
      <c r="F34" s="263" t="s">
        <v>200</v>
      </c>
      <c r="G34" s="276">
        <f>G35</f>
        <v>232.7</v>
      </c>
      <c r="H34" s="250"/>
      <c r="I34" s="256">
        <f t="shared" si="2"/>
        <v>232.7</v>
      </c>
      <c r="J34" s="271">
        <f>J35</f>
        <v>-30</v>
      </c>
      <c r="K34" s="265">
        <f t="shared" si="3"/>
        <v>202.7</v>
      </c>
    </row>
    <row r="35" spans="1:11" ht="31.5">
      <c r="A35" s="151" t="s">
        <v>242</v>
      </c>
      <c r="B35" s="218">
        <v>530</v>
      </c>
      <c r="C35" s="263" t="s">
        <v>197</v>
      </c>
      <c r="D35" s="263" t="s">
        <v>232</v>
      </c>
      <c r="E35" s="201" t="s">
        <v>241</v>
      </c>
      <c r="F35" s="263" t="s">
        <v>243</v>
      </c>
      <c r="G35" s="276">
        <v>232.7</v>
      </c>
      <c r="H35" s="250"/>
      <c r="I35" s="256">
        <f t="shared" si="2"/>
        <v>232.7</v>
      </c>
      <c r="J35" s="271">
        <v>-30</v>
      </c>
      <c r="K35" s="265">
        <f t="shared" si="3"/>
        <v>202.7</v>
      </c>
    </row>
    <row r="36" spans="1:11" ht="16.5">
      <c r="A36" s="121" t="s">
        <v>244</v>
      </c>
      <c r="B36" s="218">
        <v>530</v>
      </c>
      <c r="C36" s="122" t="s">
        <v>197</v>
      </c>
      <c r="D36" s="122" t="s">
        <v>245</v>
      </c>
      <c r="E36" s="152"/>
      <c r="F36" s="129"/>
      <c r="G36" s="277">
        <f>G37</f>
        <v>26.1</v>
      </c>
      <c r="H36" s="250"/>
      <c r="I36" s="256">
        <f t="shared" si="2"/>
        <v>26.1</v>
      </c>
      <c r="J36" s="271"/>
      <c r="K36" s="265">
        <f t="shared" si="3"/>
        <v>26.1</v>
      </c>
    </row>
    <row r="37" spans="1:11" ht="16.5">
      <c r="A37" s="151" t="s">
        <v>246</v>
      </c>
      <c r="B37" s="218">
        <v>530</v>
      </c>
      <c r="C37" s="129" t="s">
        <v>197</v>
      </c>
      <c r="D37" s="129" t="s">
        <v>245</v>
      </c>
      <c r="E37" s="153">
        <v>9900000000</v>
      </c>
      <c r="F37" s="122"/>
      <c r="G37" s="278">
        <f>G38</f>
        <v>26.1</v>
      </c>
      <c r="H37" s="250"/>
      <c r="I37" s="256">
        <f t="shared" si="2"/>
        <v>26.1</v>
      </c>
      <c r="J37" s="271"/>
      <c r="K37" s="265">
        <f t="shared" si="3"/>
        <v>26.1</v>
      </c>
    </row>
    <row r="38" spans="1:11" ht="31.5">
      <c r="A38" s="151" t="s">
        <v>247</v>
      </c>
      <c r="B38" s="218">
        <v>530</v>
      </c>
      <c r="C38" s="129" t="s">
        <v>197</v>
      </c>
      <c r="D38" s="129" t="s">
        <v>245</v>
      </c>
      <c r="E38" s="152" t="s">
        <v>248</v>
      </c>
      <c r="F38" s="129"/>
      <c r="G38" s="278">
        <f>G39</f>
        <v>26.1</v>
      </c>
      <c r="H38" s="250"/>
      <c r="I38" s="256">
        <f t="shared" si="2"/>
        <v>26.1</v>
      </c>
      <c r="J38" s="271"/>
      <c r="K38" s="265">
        <f t="shared" si="3"/>
        <v>26.1</v>
      </c>
    </row>
    <row r="39" spans="1:11" ht="31.5">
      <c r="A39" s="151" t="s">
        <v>249</v>
      </c>
      <c r="B39" s="218">
        <v>530</v>
      </c>
      <c r="C39" s="129" t="s">
        <v>197</v>
      </c>
      <c r="D39" s="129" t="s">
        <v>245</v>
      </c>
      <c r="E39" s="152" t="s">
        <v>250</v>
      </c>
      <c r="F39" s="129"/>
      <c r="G39" s="278">
        <f>G40</f>
        <v>26.1</v>
      </c>
      <c r="H39" s="250"/>
      <c r="I39" s="256">
        <f t="shared" si="2"/>
        <v>26.1</v>
      </c>
      <c r="J39" s="271"/>
      <c r="K39" s="265">
        <f t="shared" si="3"/>
        <v>26.1</v>
      </c>
    </row>
    <row r="40" spans="1:11" ht="16.5">
      <c r="A40" s="151" t="s">
        <v>251</v>
      </c>
      <c r="B40" s="218">
        <v>530</v>
      </c>
      <c r="C40" s="129" t="s">
        <v>197</v>
      </c>
      <c r="D40" s="129" t="s">
        <v>245</v>
      </c>
      <c r="E40" s="152" t="s">
        <v>250</v>
      </c>
      <c r="F40" s="129" t="s">
        <v>252</v>
      </c>
      <c r="G40" s="278">
        <f>G41</f>
        <v>26.1</v>
      </c>
      <c r="H40" s="250"/>
      <c r="I40" s="256">
        <f t="shared" si="2"/>
        <v>26.1</v>
      </c>
      <c r="J40" s="271"/>
      <c r="K40" s="265">
        <f t="shared" si="3"/>
        <v>26.1</v>
      </c>
    </row>
    <row r="41" spans="1:11" ht="16.5">
      <c r="A41" s="151" t="s">
        <v>253</v>
      </c>
      <c r="B41" s="218">
        <v>530</v>
      </c>
      <c r="C41" s="129" t="s">
        <v>197</v>
      </c>
      <c r="D41" s="129" t="s">
        <v>245</v>
      </c>
      <c r="E41" s="152" t="s">
        <v>250</v>
      </c>
      <c r="F41" s="129" t="s">
        <v>254</v>
      </c>
      <c r="G41" s="278">
        <f>прил.6!F41</f>
        <v>26.1</v>
      </c>
      <c r="H41" s="250"/>
      <c r="I41" s="256">
        <f t="shared" si="2"/>
        <v>26.1</v>
      </c>
      <c r="J41" s="271"/>
      <c r="K41" s="265">
        <f t="shared" si="3"/>
        <v>26.1</v>
      </c>
    </row>
    <row r="42" spans="1:11" ht="28.5" customHeight="1">
      <c r="A42" s="126" t="s">
        <v>255</v>
      </c>
      <c r="B42" s="217">
        <v>530</v>
      </c>
      <c r="C42" s="254" t="s">
        <v>202</v>
      </c>
      <c r="D42" s="254" t="s">
        <v>198</v>
      </c>
      <c r="E42" s="225" t="s">
        <v>256</v>
      </c>
      <c r="F42" s="224" t="s">
        <v>200</v>
      </c>
      <c r="G42" s="226">
        <f>G43</f>
        <v>98.300000000000011</v>
      </c>
      <c r="H42" s="250"/>
      <c r="I42" s="257">
        <f t="shared" si="2"/>
        <v>98.300000000000011</v>
      </c>
      <c r="J42" s="271"/>
      <c r="K42" s="259">
        <f t="shared" si="3"/>
        <v>98.300000000000011</v>
      </c>
    </row>
    <row r="43" spans="1:11" ht="28.5" customHeight="1">
      <c r="A43" s="128" t="s">
        <v>257</v>
      </c>
      <c r="B43" s="218">
        <v>530</v>
      </c>
      <c r="C43" s="263" t="s">
        <v>202</v>
      </c>
      <c r="D43" s="263" t="s">
        <v>258</v>
      </c>
      <c r="E43" s="223" t="s">
        <v>199</v>
      </c>
      <c r="F43" s="222" t="s">
        <v>200</v>
      </c>
      <c r="G43" s="211">
        <f>G44</f>
        <v>98.300000000000011</v>
      </c>
      <c r="H43" s="250"/>
      <c r="I43" s="256">
        <f t="shared" si="2"/>
        <v>98.300000000000011</v>
      </c>
      <c r="J43" s="271"/>
      <c r="K43" s="265">
        <f t="shared" si="3"/>
        <v>98.300000000000011</v>
      </c>
    </row>
    <row r="44" spans="1:11" ht="27" customHeight="1">
      <c r="A44" s="128" t="s">
        <v>259</v>
      </c>
      <c r="B44" s="218">
        <v>530</v>
      </c>
      <c r="C44" s="263" t="s">
        <v>202</v>
      </c>
      <c r="D44" s="263" t="s">
        <v>258</v>
      </c>
      <c r="E44" s="223" t="s">
        <v>260</v>
      </c>
      <c r="F44" s="222" t="s">
        <v>200</v>
      </c>
      <c r="G44" s="211">
        <f>G45</f>
        <v>98.300000000000011</v>
      </c>
      <c r="H44" s="250"/>
      <c r="I44" s="256">
        <f t="shared" si="2"/>
        <v>98.300000000000011</v>
      </c>
      <c r="J44" s="271"/>
      <c r="K44" s="265">
        <f t="shared" si="3"/>
        <v>98.300000000000011</v>
      </c>
    </row>
    <row r="45" spans="1:11" ht="37.5" customHeight="1">
      <c r="A45" s="128" t="s">
        <v>261</v>
      </c>
      <c r="B45" s="218">
        <v>530</v>
      </c>
      <c r="C45" s="263" t="s">
        <v>202</v>
      </c>
      <c r="D45" s="263" t="s">
        <v>258</v>
      </c>
      <c r="E45" s="223" t="s">
        <v>262</v>
      </c>
      <c r="F45" s="222" t="s">
        <v>200</v>
      </c>
      <c r="G45" s="211">
        <f>G46</f>
        <v>98.300000000000011</v>
      </c>
      <c r="H45" s="250"/>
      <c r="I45" s="256">
        <f t="shared" si="2"/>
        <v>98.300000000000011</v>
      </c>
      <c r="J45" s="271"/>
      <c r="K45" s="265">
        <f t="shared" si="3"/>
        <v>98.300000000000011</v>
      </c>
    </row>
    <row r="46" spans="1:11" ht="45" customHeight="1">
      <c r="A46" s="128" t="s">
        <v>263</v>
      </c>
      <c r="B46" s="218">
        <v>530</v>
      </c>
      <c r="C46" s="263" t="s">
        <v>202</v>
      </c>
      <c r="D46" s="263" t="s">
        <v>258</v>
      </c>
      <c r="E46" s="223" t="s">
        <v>264</v>
      </c>
      <c r="F46" s="222" t="s">
        <v>200</v>
      </c>
      <c r="G46" s="211">
        <f>G47+G50</f>
        <v>98.300000000000011</v>
      </c>
      <c r="H46" s="250"/>
      <c r="I46" s="256">
        <f t="shared" si="2"/>
        <v>98.300000000000011</v>
      </c>
      <c r="J46" s="271"/>
      <c r="K46" s="265">
        <f t="shared" si="3"/>
        <v>98.300000000000011</v>
      </c>
    </row>
    <row r="47" spans="1:11" ht="45" customHeight="1">
      <c r="A47" s="162" t="s">
        <v>209</v>
      </c>
      <c r="B47" s="218">
        <v>530</v>
      </c>
      <c r="C47" s="263" t="s">
        <v>202</v>
      </c>
      <c r="D47" s="263" t="s">
        <v>258</v>
      </c>
      <c r="E47" s="223" t="s">
        <v>264</v>
      </c>
      <c r="F47" s="222" t="s">
        <v>210</v>
      </c>
      <c r="G47" s="211">
        <f>G48+G49</f>
        <v>79.900000000000006</v>
      </c>
      <c r="H47" s="250"/>
      <c r="I47" s="256">
        <f t="shared" si="2"/>
        <v>79.900000000000006</v>
      </c>
      <c r="J47" s="271"/>
      <c r="K47" s="265">
        <f t="shared" si="3"/>
        <v>79.900000000000006</v>
      </c>
    </row>
    <row r="48" spans="1:11" ht="42" customHeight="1">
      <c r="A48" s="128" t="s">
        <v>265</v>
      </c>
      <c r="B48" s="218">
        <v>530</v>
      </c>
      <c r="C48" s="263" t="s">
        <v>202</v>
      </c>
      <c r="D48" s="263" t="s">
        <v>258</v>
      </c>
      <c r="E48" s="223" t="s">
        <v>264</v>
      </c>
      <c r="F48" s="223">
        <v>121</v>
      </c>
      <c r="G48" s="211">
        <f>прил.6!F48</f>
        <v>61.4</v>
      </c>
      <c r="H48" s="250"/>
      <c r="I48" s="256">
        <f t="shared" si="2"/>
        <v>61.4</v>
      </c>
      <c r="J48" s="271"/>
      <c r="K48" s="265">
        <f t="shared" si="3"/>
        <v>61.4</v>
      </c>
    </row>
    <row r="49" spans="1:11" ht="61.5" customHeight="1">
      <c r="A49" s="128" t="s">
        <v>212</v>
      </c>
      <c r="B49" s="218">
        <v>530</v>
      </c>
      <c r="C49" s="263" t="s">
        <v>202</v>
      </c>
      <c r="D49" s="263" t="s">
        <v>258</v>
      </c>
      <c r="E49" s="223" t="s">
        <v>264</v>
      </c>
      <c r="F49" s="223">
        <v>129</v>
      </c>
      <c r="G49" s="211">
        <f>прил.6!F49</f>
        <v>18.5</v>
      </c>
      <c r="H49" s="250"/>
      <c r="I49" s="256">
        <f t="shared" si="2"/>
        <v>18.5</v>
      </c>
      <c r="J49" s="271"/>
      <c r="K49" s="265">
        <f t="shared" si="3"/>
        <v>18.5</v>
      </c>
    </row>
    <row r="50" spans="1:11" ht="44.25" customHeight="1">
      <c r="A50" s="128" t="s">
        <v>222</v>
      </c>
      <c r="B50" s="218">
        <v>530</v>
      </c>
      <c r="C50" s="263" t="s">
        <v>202</v>
      </c>
      <c r="D50" s="263" t="s">
        <v>258</v>
      </c>
      <c r="E50" s="223" t="s">
        <v>264</v>
      </c>
      <c r="F50" s="223">
        <v>244</v>
      </c>
      <c r="G50" s="211">
        <f>прил.6!F50</f>
        <v>18.399999999999999</v>
      </c>
      <c r="H50" s="250"/>
      <c r="I50" s="256">
        <f t="shared" si="2"/>
        <v>18.399999999999999</v>
      </c>
      <c r="J50" s="271"/>
      <c r="K50" s="265">
        <f t="shared" si="3"/>
        <v>18.399999999999999</v>
      </c>
    </row>
    <row r="51" spans="1:11" ht="44.25" customHeight="1">
      <c r="A51" s="148" t="s">
        <v>266</v>
      </c>
      <c r="B51" s="217">
        <v>530</v>
      </c>
      <c r="C51" s="254" t="s">
        <v>258</v>
      </c>
      <c r="D51" s="254" t="s">
        <v>267</v>
      </c>
      <c r="E51" s="225">
        <v>9990071000</v>
      </c>
      <c r="F51" s="225">
        <v>0</v>
      </c>
      <c r="G51" s="226">
        <f>G52</f>
        <v>5</v>
      </c>
      <c r="H51" s="250"/>
      <c r="I51" s="257">
        <f t="shared" si="2"/>
        <v>5</v>
      </c>
      <c r="J51" s="271"/>
      <c r="K51" s="259">
        <f t="shared" si="3"/>
        <v>5</v>
      </c>
    </row>
    <row r="52" spans="1:11" ht="44.25" customHeight="1">
      <c r="A52" s="128" t="s">
        <v>268</v>
      </c>
      <c r="B52" s="218">
        <v>530</v>
      </c>
      <c r="C52" s="263" t="s">
        <v>258</v>
      </c>
      <c r="D52" s="263" t="s">
        <v>267</v>
      </c>
      <c r="E52" s="223">
        <v>9990071000</v>
      </c>
      <c r="F52" s="223">
        <v>244</v>
      </c>
      <c r="G52" s="211">
        <f>G53</f>
        <v>5</v>
      </c>
      <c r="H52" s="250"/>
      <c r="I52" s="256">
        <f t="shared" si="2"/>
        <v>5</v>
      </c>
      <c r="J52" s="271"/>
      <c r="K52" s="265">
        <f t="shared" si="3"/>
        <v>5</v>
      </c>
    </row>
    <row r="53" spans="1:11" ht="44.25" customHeight="1">
      <c r="A53" s="128" t="s">
        <v>269</v>
      </c>
      <c r="B53" s="218">
        <v>530</v>
      </c>
      <c r="C53" s="263" t="s">
        <v>258</v>
      </c>
      <c r="D53" s="263" t="s">
        <v>267</v>
      </c>
      <c r="E53" s="223">
        <v>9990071000</v>
      </c>
      <c r="F53" s="223">
        <v>244</v>
      </c>
      <c r="G53" s="211">
        <f>прил.6!F53</f>
        <v>5</v>
      </c>
      <c r="H53" s="250"/>
      <c r="I53" s="256">
        <f t="shared" si="2"/>
        <v>5</v>
      </c>
      <c r="J53" s="271"/>
      <c r="K53" s="265">
        <f t="shared" si="3"/>
        <v>5</v>
      </c>
    </row>
    <row r="54" spans="1:11" ht="30.75" customHeight="1">
      <c r="A54" s="213" t="s">
        <v>270</v>
      </c>
      <c r="B54" s="217">
        <v>530</v>
      </c>
      <c r="C54" s="254" t="s">
        <v>214</v>
      </c>
      <c r="D54" s="254" t="s">
        <v>198</v>
      </c>
      <c r="E54" s="225" t="s">
        <v>199</v>
      </c>
      <c r="F54" s="254" t="s">
        <v>200</v>
      </c>
      <c r="G54" s="260">
        <f>G55+G65</f>
        <v>160</v>
      </c>
      <c r="H54" s="279"/>
      <c r="I54" s="257">
        <f t="shared" si="2"/>
        <v>160</v>
      </c>
      <c r="J54" s="271"/>
      <c r="K54" s="259">
        <f t="shared" si="3"/>
        <v>160</v>
      </c>
    </row>
    <row r="55" spans="1:11" ht="28.5" customHeight="1">
      <c r="A55" s="121" t="s">
        <v>271</v>
      </c>
      <c r="B55" s="217">
        <v>530</v>
      </c>
      <c r="C55" s="254" t="s">
        <v>214</v>
      </c>
      <c r="D55" s="254" t="s">
        <v>267</v>
      </c>
      <c r="E55" s="254" t="s">
        <v>199</v>
      </c>
      <c r="F55" s="254" t="s">
        <v>200</v>
      </c>
      <c r="G55" s="260">
        <f>G56</f>
        <v>100</v>
      </c>
      <c r="H55" s="280"/>
      <c r="I55" s="257">
        <f t="shared" si="2"/>
        <v>100</v>
      </c>
      <c r="J55" s="271"/>
      <c r="K55" s="259">
        <f t="shared" si="3"/>
        <v>100</v>
      </c>
    </row>
    <row r="56" spans="1:11" ht="51" customHeight="1">
      <c r="A56" s="151" t="s">
        <v>272</v>
      </c>
      <c r="B56" s="218">
        <v>530</v>
      </c>
      <c r="C56" s="263" t="s">
        <v>214</v>
      </c>
      <c r="D56" s="263" t="s">
        <v>267</v>
      </c>
      <c r="E56" s="263" t="s">
        <v>273</v>
      </c>
      <c r="F56" s="263" t="s">
        <v>200</v>
      </c>
      <c r="G56" s="276">
        <f>G57</f>
        <v>100</v>
      </c>
      <c r="H56" s="270"/>
      <c r="I56" s="256">
        <f t="shared" si="2"/>
        <v>100</v>
      </c>
      <c r="J56" s="271"/>
      <c r="K56" s="265">
        <f t="shared" si="3"/>
        <v>100</v>
      </c>
    </row>
    <row r="57" spans="1:11" ht="57.75" customHeight="1">
      <c r="A57" s="162" t="s">
        <v>274</v>
      </c>
      <c r="B57" s="218">
        <v>530</v>
      </c>
      <c r="C57" s="215" t="s">
        <v>214</v>
      </c>
      <c r="D57" s="215" t="s">
        <v>267</v>
      </c>
      <c r="E57" s="201" t="s">
        <v>275</v>
      </c>
      <c r="F57" s="215" t="s">
        <v>200</v>
      </c>
      <c r="G57" s="190">
        <f>G63</f>
        <v>100</v>
      </c>
      <c r="H57" s="270"/>
      <c r="I57" s="256">
        <f t="shared" si="2"/>
        <v>100</v>
      </c>
      <c r="J57" s="271"/>
      <c r="K57" s="265">
        <f t="shared" si="3"/>
        <v>100</v>
      </c>
    </row>
    <row r="58" spans="1:11" ht="39.75" customHeight="1">
      <c r="A58" s="162" t="s">
        <v>276</v>
      </c>
      <c r="B58" s="218">
        <v>530</v>
      </c>
      <c r="C58" s="215" t="s">
        <v>214</v>
      </c>
      <c r="D58" s="215" t="s">
        <v>267</v>
      </c>
      <c r="E58" s="201" t="s">
        <v>277</v>
      </c>
      <c r="F58" s="215" t="s">
        <v>200</v>
      </c>
      <c r="G58" s="190">
        <f>G59</f>
        <v>0</v>
      </c>
      <c r="H58" s="270"/>
      <c r="I58" s="256">
        <f t="shared" si="2"/>
        <v>0</v>
      </c>
      <c r="J58" s="271"/>
      <c r="K58" s="265">
        <f t="shared" si="3"/>
        <v>0</v>
      </c>
    </row>
    <row r="59" spans="1:11" ht="31.5">
      <c r="A59" s="162" t="s">
        <v>278</v>
      </c>
      <c r="B59" s="218">
        <v>530</v>
      </c>
      <c r="C59" s="215" t="s">
        <v>214</v>
      </c>
      <c r="D59" s="215" t="s">
        <v>267</v>
      </c>
      <c r="E59" s="201" t="s">
        <v>279</v>
      </c>
      <c r="F59" s="215" t="s">
        <v>200</v>
      </c>
      <c r="G59" s="190">
        <f>G60</f>
        <v>0</v>
      </c>
      <c r="H59" s="270"/>
      <c r="I59" s="256">
        <f t="shared" si="2"/>
        <v>0</v>
      </c>
      <c r="J59" s="271"/>
      <c r="K59" s="265">
        <f t="shared" si="3"/>
        <v>0</v>
      </c>
    </row>
    <row r="60" spans="1:11" ht="41.25" customHeight="1">
      <c r="A60" s="162" t="s">
        <v>269</v>
      </c>
      <c r="B60" s="218">
        <v>530</v>
      </c>
      <c r="C60" s="215" t="s">
        <v>214</v>
      </c>
      <c r="D60" s="215" t="s">
        <v>267</v>
      </c>
      <c r="E60" s="201" t="s">
        <v>279</v>
      </c>
      <c r="F60" s="201">
        <v>244</v>
      </c>
      <c r="G60" s="190">
        <v>0</v>
      </c>
      <c r="H60" s="270"/>
      <c r="I60" s="256">
        <f t="shared" si="2"/>
        <v>0</v>
      </c>
      <c r="J60" s="271"/>
      <c r="K60" s="265">
        <f t="shared" si="3"/>
        <v>0</v>
      </c>
    </row>
    <row r="61" spans="1:11" ht="40.5" customHeight="1">
      <c r="A61" s="162" t="s">
        <v>280</v>
      </c>
      <c r="B61" s="218">
        <v>530</v>
      </c>
      <c r="C61" s="215" t="s">
        <v>214</v>
      </c>
      <c r="D61" s="215" t="s">
        <v>267</v>
      </c>
      <c r="E61" s="201" t="s">
        <v>281</v>
      </c>
      <c r="F61" s="215" t="s">
        <v>200</v>
      </c>
      <c r="G61" s="190">
        <f>G62</f>
        <v>0</v>
      </c>
      <c r="H61" s="270"/>
      <c r="I61" s="256">
        <f t="shared" si="2"/>
        <v>0</v>
      </c>
      <c r="J61" s="271"/>
      <c r="K61" s="265">
        <f t="shared" si="3"/>
        <v>0</v>
      </c>
    </row>
    <row r="62" spans="1:11" ht="39" customHeight="1">
      <c r="A62" s="162" t="s">
        <v>269</v>
      </c>
      <c r="B62" s="218">
        <v>530</v>
      </c>
      <c r="C62" s="215" t="s">
        <v>214</v>
      </c>
      <c r="D62" s="215" t="s">
        <v>267</v>
      </c>
      <c r="E62" s="201" t="s">
        <v>281</v>
      </c>
      <c r="F62" s="201">
        <v>244</v>
      </c>
      <c r="G62" s="190">
        <v>0</v>
      </c>
      <c r="H62" s="270"/>
      <c r="I62" s="256">
        <f t="shared" si="2"/>
        <v>0</v>
      </c>
      <c r="J62" s="271"/>
      <c r="K62" s="265">
        <f t="shared" si="3"/>
        <v>0</v>
      </c>
    </row>
    <row r="63" spans="1:11" ht="27" customHeight="1">
      <c r="A63" s="128" t="s">
        <v>282</v>
      </c>
      <c r="B63" s="218">
        <v>530</v>
      </c>
      <c r="C63" s="215" t="s">
        <v>214</v>
      </c>
      <c r="D63" s="215" t="s">
        <v>267</v>
      </c>
      <c r="E63" s="218" t="s">
        <v>283</v>
      </c>
      <c r="F63" s="215" t="s">
        <v>200</v>
      </c>
      <c r="G63" s="190">
        <f>G64</f>
        <v>100</v>
      </c>
      <c r="H63" s="270"/>
      <c r="I63" s="256">
        <f t="shared" si="2"/>
        <v>100</v>
      </c>
      <c r="J63" s="271"/>
      <c r="K63" s="265">
        <f t="shared" si="3"/>
        <v>100</v>
      </c>
    </row>
    <row r="64" spans="1:11" ht="37.5" customHeight="1">
      <c r="A64" s="162" t="s">
        <v>269</v>
      </c>
      <c r="B64" s="218">
        <v>530</v>
      </c>
      <c r="C64" s="215" t="s">
        <v>214</v>
      </c>
      <c r="D64" s="215" t="s">
        <v>267</v>
      </c>
      <c r="E64" s="201" t="s">
        <v>283</v>
      </c>
      <c r="F64" s="215" t="s">
        <v>243</v>
      </c>
      <c r="G64" s="190">
        <v>100</v>
      </c>
      <c r="H64" s="270"/>
      <c r="I64" s="256">
        <f t="shared" si="2"/>
        <v>100</v>
      </c>
      <c r="J64" s="271"/>
      <c r="K64" s="265">
        <f t="shared" si="3"/>
        <v>100</v>
      </c>
    </row>
    <row r="65" spans="1:11" ht="37.5" customHeight="1">
      <c r="A65" s="162" t="s">
        <v>284</v>
      </c>
      <c r="B65" s="218">
        <v>530</v>
      </c>
      <c r="C65" s="215" t="s">
        <v>214</v>
      </c>
      <c r="D65" s="215" t="s">
        <v>285</v>
      </c>
      <c r="E65" s="201" t="s">
        <v>199</v>
      </c>
      <c r="F65" s="215" t="s">
        <v>200</v>
      </c>
      <c r="G65" s="190">
        <f>G66</f>
        <v>60</v>
      </c>
      <c r="H65" s="270"/>
      <c r="I65" s="257">
        <f t="shared" si="2"/>
        <v>60</v>
      </c>
      <c r="J65" s="275">
        <f>J66</f>
        <v>-1.4</v>
      </c>
      <c r="K65" s="259">
        <f t="shared" si="3"/>
        <v>58.6</v>
      </c>
    </row>
    <row r="66" spans="1:11" ht="16.5">
      <c r="A66" s="128" t="s">
        <v>286</v>
      </c>
      <c r="B66" s="218">
        <v>530</v>
      </c>
      <c r="C66" s="215" t="s">
        <v>214</v>
      </c>
      <c r="D66" s="215">
        <v>12</v>
      </c>
      <c r="E66" s="201" t="s">
        <v>227</v>
      </c>
      <c r="F66" s="215" t="s">
        <v>200</v>
      </c>
      <c r="G66" s="190">
        <f>G67</f>
        <v>60</v>
      </c>
      <c r="H66" s="270"/>
      <c r="I66" s="256">
        <f t="shared" si="2"/>
        <v>60</v>
      </c>
      <c r="J66" s="271">
        <f>J67</f>
        <v>-1.4</v>
      </c>
      <c r="K66" s="265">
        <f t="shared" si="3"/>
        <v>58.6</v>
      </c>
    </row>
    <row r="67" spans="1:11" ht="21" customHeight="1">
      <c r="A67" s="162" t="s">
        <v>287</v>
      </c>
      <c r="B67" s="218">
        <v>530</v>
      </c>
      <c r="C67" s="215" t="s">
        <v>214</v>
      </c>
      <c r="D67" s="215">
        <v>12</v>
      </c>
      <c r="E67" s="218" t="s">
        <v>288</v>
      </c>
      <c r="F67" s="215" t="s">
        <v>200</v>
      </c>
      <c r="G67" s="190">
        <f>G68</f>
        <v>60</v>
      </c>
      <c r="H67" s="270"/>
      <c r="I67" s="256">
        <f t="shared" si="2"/>
        <v>60</v>
      </c>
      <c r="J67" s="271">
        <f>J68</f>
        <v>-1.4</v>
      </c>
      <c r="K67" s="265">
        <f t="shared" si="3"/>
        <v>58.6</v>
      </c>
    </row>
    <row r="68" spans="1:11" ht="60.75" customHeight="1">
      <c r="A68" s="162" t="s">
        <v>269</v>
      </c>
      <c r="B68" s="218">
        <v>530</v>
      </c>
      <c r="C68" s="215" t="s">
        <v>214</v>
      </c>
      <c r="D68" s="215">
        <v>12</v>
      </c>
      <c r="E68" s="201" t="s">
        <v>289</v>
      </c>
      <c r="F68" s="201">
        <v>244</v>
      </c>
      <c r="G68" s="190">
        <v>60</v>
      </c>
      <c r="H68" s="270"/>
      <c r="I68" s="256">
        <f t="shared" si="2"/>
        <v>60</v>
      </c>
      <c r="J68" s="271">
        <v>-1.4</v>
      </c>
      <c r="K68" s="265">
        <f t="shared" si="3"/>
        <v>58.6</v>
      </c>
    </row>
    <row r="69" spans="1:11" ht="27" customHeight="1">
      <c r="A69" s="159" t="s">
        <v>290</v>
      </c>
      <c r="B69" s="217">
        <v>530</v>
      </c>
      <c r="C69" s="216" t="s">
        <v>291</v>
      </c>
      <c r="D69" s="216" t="s">
        <v>198</v>
      </c>
      <c r="E69" s="199" t="s">
        <v>199</v>
      </c>
      <c r="F69" s="216" t="s">
        <v>200</v>
      </c>
      <c r="G69" s="200">
        <f>G70+G77</f>
        <v>250.5</v>
      </c>
      <c r="H69" s="270"/>
      <c r="I69" s="257">
        <f t="shared" si="2"/>
        <v>250.5</v>
      </c>
      <c r="J69" s="271"/>
      <c r="K69" s="259">
        <f t="shared" si="3"/>
        <v>250.5</v>
      </c>
    </row>
    <row r="70" spans="1:11" ht="28.5" customHeight="1">
      <c r="A70" s="159" t="s">
        <v>292</v>
      </c>
      <c r="B70" s="217">
        <v>530</v>
      </c>
      <c r="C70" s="216" t="s">
        <v>291</v>
      </c>
      <c r="D70" s="216" t="s">
        <v>202</v>
      </c>
      <c r="E70" s="199" t="s">
        <v>199</v>
      </c>
      <c r="F70" s="216" t="s">
        <v>200</v>
      </c>
      <c r="G70" s="200">
        <f>G71</f>
        <v>130</v>
      </c>
      <c r="H70" s="270"/>
      <c r="I70" s="257">
        <f t="shared" si="2"/>
        <v>130</v>
      </c>
      <c r="J70" s="275">
        <f>J71</f>
        <v>31.4</v>
      </c>
      <c r="K70" s="259">
        <f t="shared" si="3"/>
        <v>161.4</v>
      </c>
    </row>
    <row r="71" spans="1:11" ht="47.25">
      <c r="A71" s="151" t="s">
        <v>293</v>
      </c>
      <c r="B71" s="218">
        <v>530</v>
      </c>
      <c r="C71" s="263" t="s">
        <v>291</v>
      </c>
      <c r="D71" s="263" t="s">
        <v>202</v>
      </c>
      <c r="E71" s="263" t="s">
        <v>294</v>
      </c>
      <c r="F71" s="263" t="s">
        <v>200</v>
      </c>
      <c r="G71" s="276">
        <f>G72</f>
        <v>130</v>
      </c>
      <c r="H71" s="270"/>
      <c r="I71" s="256">
        <f t="shared" si="2"/>
        <v>130</v>
      </c>
      <c r="J71" s="281">
        <f>J72</f>
        <v>31.4</v>
      </c>
      <c r="K71" s="265">
        <f t="shared" si="3"/>
        <v>161.4</v>
      </c>
    </row>
    <row r="72" spans="1:11" ht="63">
      <c r="A72" s="162" t="s">
        <v>295</v>
      </c>
      <c r="B72" s="218">
        <v>530</v>
      </c>
      <c r="C72" s="215" t="s">
        <v>291</v>
      </c>
      <c r="D72" s="215" t="s">
        <v>202</v>
      </c>
      <c r="E72" s="201" t="s">
        <v>296</v>
      </c>
      <c r="F72" s="215" t="s">
        <v>200</v>
      </c>
      <c r="G72" s="190">
        <f>G73</f>
        <v>130</v>
      </c>
      <c r="H72" s="250"/>
      <c r="I72" s="256">
        <f t="shared" si="2"/>
        <v>130</v>
      </c>
      <c r="J72" s="251">
        <f>J73</f>
        <v>31.4</v>
      </c>
      <c r="K72" s="265">
        <f t="shared" si="3"/>
        <v>161.4</v>
      </c>
    </row>
    <row r="73" spans="1:11" ht="63">
      <c r="A73" s="162" t="s">
        <v>297</v>
      </c>
      <c r="B73" s="218">
        <v>530</v>
      </c>
      <c r="C73" s="215" t="s">
        <v>291</v>
      </c>
      <c r="D73" s="215" t="s">
        <v>202</v>
      </c>
      <c r="E73" s="201" t="s">
        <v>298</v>
      </c>
      <c r="F73" s="215" t="s">
        <v>200</v>
      </c>
      <c r="G73" s="190">
        <f>G74</f>
        <v>130</v>
      </c>
      <c r="H73" s="250"/>
      <c r="I73" s="256">
        <f t="shared" si="2"/>
        <v>130</v>
      </c>
      <c r="J73" s="251">
        <f>J74</f>
        <v>31.4</v>
      </c>
      <c r="K73" s="265">
        <f t="shared" si="3"/>
        <v>161.4</v>
      </c>
    </row>
    <row r="74" spans="1:11" ht="47.25">
      <c r="A74" s="162" t="s">
        <v>299</v>
      </c>
      <c r="B74" s="218">
        <v>530</v>
      </c>
      <c r="C74" s="215" t="s">
        <v>291</v>
      </c>
      <c r="D74" s="215" t="s">
        <v>202</v>
      </c>
      <c r="E74" s="201" t="s">
        <v>300</v>
      </c>
      <c r="F74" s="215" t="s">
        <v>200</v>
      </c>
      <c r="G74" s="190">
        <f>G75+G76</f>
        <v>130</v>
      </c>
      <c r="H74" s="250"/>
      <c r="I74" s="256">
        <f t="shared" si="2"/>
        <v>130</v>
      </c>
      <c r="J74" s="251">
        <f>J75</f>
        <v>31.4</v>
      </c>
      <c r="K74" s="265">
        <f t="shared" si="3"/>
        <v>161.4</v>
      </c>
    </row>
    <row r="75" spans="1:11" ht="31.5">
      <c r="A75" s="162" t="s">
        <v>269</v>
      </c>
      <c r="B75" s="218">
        <v>530</v>
      </c>
      <c r="C75" s="215" t="s">
        <v>291</v>
      </c>
      <c r="D75" s="215" t="s">
        <v>202</v>
      </c>
      <c r="E75" s="201" t="s">
        <v>300</v>
      </c>
      <c r="F75" s="201">
        <v>244</v>
      </c>
      <c r="G75" s="190">
        <f>прил.6!F75</f>
        <v>130</v>
      </c>
      <c r="H75" s="250"/>
      <c r="I75" s="256">
        <f t="shared" si="2"/>
        <v>130</v>
      </c>
      <c r="J75" s="251">
        <v>31.4</v>
      </c>
      <c r="K75" s="265">
        <f t="shared" si="3"/>
        <v>161.4</v>
      </c>
    </row>
    <row r="76" spans="1:11" ht="59.25" hidden="1" customHeight="1">
      <c r="A76" s="162" t="s">
        <v>301</v>
      </c>
      <c r="B76" s="218">
        <v>530</v>
      </c>
      <c r="C76" s="215" t="s">
        <v>291</v>
      </c>
      <c r="D76" s="215" t="s">
        <v>202</v>
      </c>
      <c r="E76" s="201" t="s">
        <v>300</v>
      </c>
      <c r="F76" s="201">
        <v>810</v>
      </c>
      <c r="G76" s="190"/>
      <c r="H76" s="250"/>
      <c r="I76" s="250"/>
      <c r="J76" s="251"/>
      <c r="K76" s="274"/>
    </row>
    <row r="77" spans="1:11" ht="20.25" customHeight="1">
      <c r="A77" s="159" t="s">
        <v>302</v>
      </c>
      <c r="B77" s="218">
        <v>530</v>
      </c>
      <c r="C77" s="216" t="s">
        <v>291</v>
      </c>
      <c r="D77" s="216" t="s">
        <v>258</v>
      </c>
      <c r="E77" s="199" t="s">
        <v>199</v>
      </c>
      <c r="F77" s="216" t="s">
        <v>200</v>
      </c>
      <c r="G77" s="200">
        <f>G78</f>
        <v>120.5</v>
      </c>
      <c r="H77" s="250">
        <f>H78</f>
        <v>54.4</v>
      </c>
      <c r="I77" s="257">
        <f t="shared" ref="I77:I82" si="4">G77+H77</f>
        <v>174.9</v>
      </c>
      <c r="J77" s="262">
        <f>J78</f>
        <v>11.64</v>
      </c>
      <c r="K77" s="259">
        <f t="shared" ref="K77:K82" si="5">I77+J77</f>
        <v>186.54000000000002</v>
      </c>
    </row>
    <row r="78" spans="1:11" ht="75" customHeight="1">
      <c r="A78" s="149" t="s">
        <v>303</v>
      </c>
      <c r="B78" s="218">
        <v>530</v>
      </c>
      <c r="C78" s="263" t="s">
        <v>291</v>
      </c>
      <c r="D78" s="263" t="s">
        <v>258</v>
      </c>
      <c r="E78" s="263" t="s">
        <v>294</v>
      </c>
      <c r="F78" s="263" t="s">
        <v>200</v>
      </c>
      <c r="G78" s="276">
        <f>G79+G83+G87</f>
        <v>120.5</v>
      </c>
      <c r="H78" s="250">
        <f>H79</f>
        <v>54.4</v>
      </c>
      <c r="I78" s="256">
        <f t="shared" si="4"/>
        <v>174.9</v>
      </c>
      <c r="J78" s="251">
        <f>J97</f>
        <v>11.64</v>
      </c>
      <c r="K78" s="265">
        <f t="shared" si="5"/>
        <v>186.54000000000002</v>
      </c>
    </row>
    <row r="79" spans="1:11" ht="47.25">
      <c r="A79" s="162" t="s">
        <v>304</v>
      </c>
      <c r="B79" s="218">
        <v>530</v>
      </c>
      <c r="C79" s="215" t="s">
        <v>291</v>
      </c>
      <c r="D79" s="215" t="s">
        <v>258</v>
      </c>
      <c r="E79" s="201" t="s">
        <v>305</v>
      </c>
      <c r="F79" s="215" t="s">
        <v>200</v>
      </c>
      <c r="G79" s="190">
        <f>G80</f>
        <v>55.5</v>
      </c>
      <c r="H79" s="250">
        <f>H80</f>
        <v>54.4</v>
      </c>
      <c r="I79" s="256">
        <f t="shared" si="4"/>
        <v>109.9</v>
      </c>
      <c r="J79" s="251"/>
      <c r="K79" s="265">
        <f t="shared" si="5"/>
        <v>109.9</v>
      </c>
    </row>
    <row r="80" spans="1:11" ht="31.5">
      <c r="A80" s="162" t="s">
        <v>306</v>
      </c>
      <c r="B80" s="218">
        <v>530</v>
      </c>
      <c r="C80" s="215" t="s">
        <v>291</v>
      </c>
      <c r="D80" s="215" t="s">
        <v>258</v>
      </c>
      <c r="E80" s="201" t="s">
        <v>307</v>
      </c>
      <c r="F80" s="215" t="s">
        <v>200</v>
      </c>
      <c r="G80" s="190">
        <f>G81</f>
        <v>55.5</v>
      </c>
      <c r="H80" s="250">
        <f>H81</f>
        <v>54.4</v>
      </c>
      <c r="I80" s="256">
        <f t="shared" si="4"/>
        <v>109.9</v>
      </c>
      <c r="J80" s="251"/>
      <c r="K80" s="265">
        <f t="shared" si="5"/>
        <v>109.9</v>
      </c>
    </row>
    <row r="81" spans="1:11" ht="31.5">
      <c r="A81" s="162" t="s">
        <v>308</v>
      </c>
      <c r="B81" s="218">
        <v>530</v>
      </c>
      <c r="C81" s="215" t="s">
        <v>291</v>
      </c>
      <c r="D81" s="215" t="s">
        <v>258</v>
      </c>
      <c r="E81" s="201" t="s">
        <v>309</v>
      </c>
      <c r="F81" s="215" t="s">
        <v>200</v>
      </c>
      <c r="G81" s="190">
        <f>G82</f>
        <v>55.5</v>
      </c>
      <c r="H81" s="250">
        <f>H82</f>
        <v>54.4</v>
      </c>
      <c r="I81" s="256">
        <f t="shared" si="4"/>
        <v>109.9</v>
      </c>
      <c r="J81" s="251"/>
      <c r="K81" s="265">
        <f t="shared" si="5"/>
        <v>109.9</v>
      </c>
    </row>
    <row r="82" spans="1:11" ht="34.5" customHeight="1">
      <c r="A82" s="162" t="s">
        <v>269</v>
      </c>
      <c r="B82" s="218">
        <v>530</v>
      </c>
      <c r="C82" s="215" t="s">
        <v>291</v>
      </c>
      <c r="D82" s="215" t="s">
        <v>258</v>
      </c>
      <c r="E82" s="201" t="s">
        <v>309</v>
      </c>
      <c r="F82" s="201">
        <v>244</v>
      </c>
      <c r="G82" s="190">
        <f>прил.6!F82</f>
        <v>55.5</v>
      </c>
      <c r="H82" s="250">
        <v>54.4</v>
      </c>
      <c r="I82" s="256">
        <f t="shared" si="4"/>
        <v>109.9</v>
      </c>
      <c r="J82" s="251"/>
      <c r="K82" s="265">
        <f t="shared" si="5"/>
        <v>109.9</v>
      </c>
    </row>
    <row r="83" spans="1:11" ht="31.5" hidden="1">
      <c r="A83" s="162" t="s">
        <v>310</v>
      </c>
      <c r="B83" s="218">
        <v>530</v>
      </c>
      <c r="C83" s="215" t="s">
        <v>291</v>
      </c>
      <c r="D83" s="215" t="s">
        <v>258</v>
      </c>
      <c r="E83" s="201" t="s">
        <v>311</v>
      </c>
      <c r="F83" s="215" t="s">
        <v>200</v>
      </c>
      <c r="G83" s="190">
        <f>G84</f>
        <v>0</v>
      </c>
      <c r="H83" s="250"/>
      <c r="I83" s="250"/>
      <c r="J83" s="251"/>
      <c r="K83" s="274"/>
    </row>
    <row r="84" spans="1:11" ht="31.5" hidden="1">
      <c r="A84" s="162" t="s">
        <v>312</v>
      </c>
      <c r="B84" s="218">
        <v>530</v>
      </c>
      <c r="C84" s="215" t="s">
        <v>291</v>
      </c>
      <c r="D84" s="215" t="s">
        <v>258</v>
      </c>
      <c r="E84" s="201" t="s">
        <v>313</v>
      </c>
      <c r="F84" s="215" t="s">
        <v>200</v>
      </c>
      <c r="G84" s="190">
        <f>G85</f>
        <v>0</v>
      </c>
      <c r="H84" s="250"/>
      <c r="I84" s="250"/>
      <c r="J84" s="251"/>
      <c r="K84" s="274"/>
    </row>
    <row r="85" spans="1:11" ht="15.75" hidden="1">
      <c r="A85" s="162" t="s">
        <v>314</v>
      </c>
      <c r="B85" s="218">
        <v>530</v>
      </c>
      <c r="C85" s="215" t="s">
        <v>291</v>
      </c>
      <c r="D85" s="215" t="s">
        <v>258</v>
      </c>
      <c r="E85" s="201" t="s">
        <v>315</v>
      </c>
      <c r="F85" s="215" t="s">
        <v>200</v>
      </c>
      <c r="G85" s="190">
        <f>G86</f>
        <v>0</v>
      </c>
      <c r="H85" s="250"/>
      <c r="I85" s="250"/>
      <c r="J85" s="251"/>
      <c r="K85" s="274"/>
    </row>
    <row r="86" spans="1:11" ht="31.5" hidden="1">
      <c r="A86" s="162" t="s">
        <v>269</v>
      </c>
      <c r="B86" s="218">
        <v>530</v>
      </c>
      <c r="C86" s="215" t="s">
        <v>291</v>
      </c>
      <c r="D86" s="215" t="s">
        <v>258</v>
      </c>
      <c r="E86" s="201" t="s">
        <v>315</v>
      </c>
      <c r="F86" s="201">
        <v>244</v>
      </c>
      <c r="G86" s="190"/>
      <c r="H86" s="250"/>
      <c r="I86" s="250"/>
      <c r="J86" s="251"/>
      <c r="K86" s="274"/>
    </row>
    <row r="87" spans="1:11" ht="31.5">
      <c r="A87" s="162" t="s">
        <v>316</v>
      </c>
      <c r="B87" s="218">
        <v>530</v>
      </c>
      <c r="C87" s="215" t="s">
        <v>291</v>
      </c>
      <c r="D87" s="215" t="s">
        <v>258</v>
      </c>
      <c r="E87" s="201" t="s">
        <v>317</v>
      </c>
      <c r="F87" s="215" t="s">
        <v>200</v>
      </c>
      <c r="G87" s="190">
        <f>G88</f>
        <v>65</v>
      </c>
      <c r="H87" s="250"/>
      <c r="I87" s="256">
        <f>G87+H87</f>
        <v>65</v>
      </c>
      <c r="J87" s="251"/>
      <c r="K87" s="265">
        <f>I87+J87</f>
        <v>65</v>
      </c>
    </row>
    <row r="88" spans="1:11" ht="47.25">
      <c r="A88" s="162" t="s">
        <v>318</v>
      </c>
      <c r="B88" s="218">
        <v>530</v>
      </c>
      <c r="C88" s="215" t="s">
        <v>291</v>
      </c>
      <c r="D88" s="215" t="s">
        <v>258</v>
      </c>
      <c r="E88" s="201" t="s">
        <v>319</v>
      </c>
      <c r="F88" s="215" t="s">
        <v>200</v>
      </c>
      <c r="G88" s="190">
        <f>G89+G91+G93+G95</f>
        <v>65</v>
      </c>
      <c r="H88" s="270"/>
      <c r="I88" s="256">
        <f>G88+H88</f>
        <v>65</v>
      </c>
      <c r="J88" s="271"/>
      <c r="K88" s="265">
        <f>I88+J88</f>
        <v>65</v>
      </c>
    </row>
    <row r="89" spans="1:11" ht="24" hidden="1" customHeight="1">
      <c r="A89" s="162" t="s">
        <v>320</v>
      </c>
      <c r="B89" s="218">
        <v>530</v>
      </c>
      <c r="C89" s="215" t="s">
        <v>291</v>
      </c>
      <c r="D89" s="215" t="s">
        <v>258</v>
      </c>
      <c r="E89" s="201" t="s">
        <v>321</v>
      </c>
      <c r="F89" s="215" t="s">
        <v>200</v>
      </c>
      <c r="G89" s="190"/>
      <c r="H89" s="270"/>
      <c r="I89" s="270"/>
      <c r="J89" s="271"/>
      <c r="K89" s="274"/>
    </row>
    <row r="90" spans="1:11" ht="42" hidden="1" customHeight="1">
      <c r="A90" s="162" t="s">
        <v>269</v>
      </c>
      <c r="B90" s="218">
        <v>530</v>
      </c>
      <c r="C90" s="215" t="s">
        <v>291</v>
      </c>
      <c r="D90" s="215" t="s">
        <v>258</v>
      </c>
      <c r="E90" s="201" t="s">
        <v>321</v>
      </c>
      <c r="F90" s="215" t="s">
        <v>243</v>
      </c>
      <c r="G90" s="190"/>
      <c r="H90" s="270"/>
      <c r="I90" s="270"/>
      <c r="J90" s="271"/>
      <c r="K90" s="274"/>
    </row>
    <row r="91" spans="1:11" ht="31.5" customHeight="1">
      <c r="A91" s="162" t="s">
        <v>322</v>
      </c>
      <c r="B91" s="218">
        <v>530</v>
      </c>
      <c r="C91" s="215" t="s">
        <v>291</v>
      </c>
      <c r="D91" s="215" t="s">
        <v>258</v>
      </c>
      <c r="E91" s="201" t="s">
        <v>323</v>
      </c>
      <c r="F91" s="215" t="s">
        <v>200</v>
      </c>
      <c r="G91" s="190">
        <f>G92</f>
        <v>35</v>
      </c>
      <c r="H91" s="270"/>
      <c r="I91" s="256">
        <f t="shared" ref="I91:I107" si="6">G91+H91</f>
        <v>35</v>
      </c>
      <c r="J91" s="271"/>
      <c r="K91" s="265">
        <f t="shared" ref="K91:K107" si="7">I91+J91</f>
        <v>35</v>
      </c>
    </row>
    <row r="92" spans="1:11" ht="39.75" customHeight="1">
      <c r="A92" s="162" t="s">
        <v>269</v>
      </c>
      <c r="B92" s="218">
        <v>530</v>
      </c>
      <c r="C92" s="215" t="s">
        <v>291</v>
      </c>
      <c r="D92" s="215" t="s">
        <v>258</v>
      </c>
      <c r="E92" s="201" t="s">
        <v>323</v>
      </c>
      <c r="F92" s="201">
        <v>244</v>
      </c>
      <c r="G92" s="190">
        <f>прил.6!F92</f>
        <v>35</v>
      </c>
      <c r="H92" s="270"/>
      <c r="I92" s="256">
        <f t="shared" si="6"/>
        <v>35</v>
      </c>
      <c r="J92" s="271"/>
      <c r="K92" s="265">
        <f t="shared" si="7"/>
        <v>35</v>
      </c>
    </row>
    <row r="93" spans="1:11" ht="46.5" customHeight="1">
      <c r="A93" s="162" t="s">
        <v>324</v>
      </c>
      <c r="B93" s="218">
        <v>530</v>
      </c>
      <c r="C93" s="215" t="s">
        <v>291</v>
      </c>
      <c r="D93" s="215" t="s">
        <v>258</v>
      </c>
      <c r="E93" s="201" t="s">
        <v>325</v>
      </c>
      <c r="F93" s="215" t="s">
        <v>200</v>
      </c>
      <c r="G93" s="190">
        <f>G94</f>
        <v>30</v>
      </c>
      <c r="H93" s="270"/>
      <c r="I93" s="256">
        <f t="shared" si="6"/>
        <v>30</v>
      </c>
      <c r="J93" s="271"/>
      <c r="K93" s="265">
        <f t="shared" si="7"/>
        <v>30</v>
      </c>
    </row>
    <row r="94" spans="1:11" ht="42" customHeight="1">
      <c r="A94" s="162" t="s">
        <v>269</v>
      </c>
      <c r="B94" s="218">
        <v>530</v>
      </c>
      <c r="C94" s="215" t="s">
        <v>291</v>
      </c>
      <c r="D94" s="215" t="s">
        <v>258</v>
      </c>
      <c r="E94" s="201" t="s">
        <v>325</v>
      </c>
      <c r="F94" s="201">
        <v>244</v>
      </c>
      <c r="G94" s="190">
        <f>прил.6!F94</f>
        <v>30</v>
      </c>
      <c r="H94" s="270"/>
      <c r="I94" s="256">
        <f t="shared" si="6"/>
        <v>30</v>
      </c>
      <c r="J94" s="271"/>
      <c r="K94" s="265">
        <f t="shared" si="7"/>
        <v>30</v>
      </c>
    </row>
    <row r="95" spans="1:11" ht="31.5">
      <c r="A95" s="162" t="s">
        <v>326</v>
      </c>
      <c r="B95" s="218">
        <v>530</v>
      </c>
      <c r="C95" s="215" t="s">
        <v>291</v>
      </c>
      <c r="D95" s="215" t="s">
        <v>258</v>
      </c>
      <c r="E95" s="201" t="s">
        <v>327</v>
      </c>
      <c r="F95" s="215" t="s">
        <v>200</v>
      </c>
      <c r="G95" s="190">
        <f>G96</f>
        <v>0</v>
      </c>
      <c r="H95" s="270"/>
      <c r="I95" s="256">
        <f t="shared" si="6"/>
        <v>0</v>
      </c>
      <c r="J95" s="271"/>
      <c r="K95" s="265">
        <f t="shared" si="7"/>
        <v>0</v>
      </c>
    </row>
    <row r="96" spans="1:11" ht="42.75" customHeight="1">
      <c r="A96" s="162" t="s">
        <v>269</v>
      </c>
      <c r="B96" s="218">
        <v>530</v>
      </c>
      <c r="C96" s="215" t="s">
        <v>291</v>
      </c>
      <c r="D96" s="215" t="s">
        <v>258</v>
      </c>
      <c r="E96" s="201" t="s">
        <v>327</v>
      </c>
      <c r="F96" s="201">
        <v>244</v>
      </c>
      <c r="G96" s="190">
        <f>прил.6!F96</f>
        <v>0</v>
      </c>
      <c r="H96" s="270"/>
      <c r="I96" s="256">
        <f t="shared" si="6"/>
        <v>0</v>
      </c>
      <c r="J96" s="271"/>
      <c r="K96" s="265">
        <f t="shared" si="7"/>
        <v>0</v>
      </c>
    </row>
    <row r="97" spans="1:11" ht="42.75" customHeight="1">
      <c r="A97" s="128" t="s">
        <v>328</v>
      </c>
      <c r="B97">
        <v>530</v>
      </c>
      <c r="C97" s="222" t="s">
        <v>291</v>
      </c>
      <c r="D97" s="222" t="s">
        <v>258</v>
      </c>
      <c r="E97" s="223" t="s">
        <v>329</v>
      </c>
      <c r="F97" s="222" t="s">
        <v>200</v>
      </c>
      <c r="G97" s="190">
        <f>G98</f>
        <v>81</v>
      </c>
      <c r="H97" s="270"/>
      <c r="I97" s="256">
        <f t="shared" si="6"/>
        <v>81</v>
      </c>
      <c r="J97" s="271">
        <f>J98</f>
        <v>11.64</v>
      </c>
      <c r="K97" s="265">
        <f t="shared" si="7"/>
        <v>92.64</v>
      </c>
    </row>
    <row r="98" spans="1:11" ht="42.75" customHeight="1">
      <c r="A98" s="128" t="s">
        <v>269</v>
      </c>
      <c r="B98">
        <v>530</v>
      </c>
      <c r="C98" s="222" t="s">
        <v>291</v>
      </c>
      <c r="D98" s="222" t="s">
        <v>258</v>
      </c>
      <c r="E98" s="223" t="s">
        <v>329</v>
      </c>
      <c r="F98" s="223">
        <v>244</v>
      </c>
      <c r="G98" s="190">
        <f>прил.6!F98</f>
        <v>81</v>
      </c>
      <c r="H98" s="270"/>
      <c r="I98" s="256">
        <f t="shared" si="6"/>
        <v>81</v>
      </c>
      <c r="J98" s="271">
        <v>11.64</v>
      </c>
      <c r="K98" s="265">
        <f t="shared" si="7"/>
        <v>92.64</v>
      </c>
    </row>
    <row r="99" spans="1:11" ht="31.5" customHeight="1">
      <c r="A99" s="159" t="s">
        <v>330</v>
      </c>
      <c r="B99" s="217">
        <v>530</v>
      </c>
      <c r="C99" s="216" t="s">
        <v>331</v>
      </c>
      <c r="D99" s="216" t="s">
        <v>198</v>
      </c>
      <c r="E99" s="199" t="s">
        <v>199</v>
      </c>
      <c r="F99" s="216" t="s">
        <v>200</v>
      </c>
      <c r="G99" s="200">
        <f>G100+G110</f>
        <v>433.29999999999995</v>
      </c>
      <c r="H99" s="270"/>
      <c r="I99" s="257">
        <f t="shared" si="6"/>
        <v>433.29999999999995</v>
      </c>
      <c r="J99" s="271"/>
      <c r="K99" s="259">
        <f t="shared" si="7"/>
        <v>433.29999999999995</v>
      </c>
    </row>
    <row r="100" spans="1:11" ht="66" customHeight="1">
      <c r="A100" s="151" t="s">
        <v>332</v>
      </c>
      <c r="B100" s="218">
        <v>530</v>
      </c>
      <c r="C100" s="263" t="s">
        <v>331</v>
      </c>
      <c r="D100" s="263" t="s">
        <v>197</v>
      </c>
      <c r="E100" s="263" t="s">
        <v>333</v>
      </c>
      <c r="F100" s="263" t="s">
        <v>200</v>
      </c>
      <c r="G100" s="276">
        <f>G101</f>
        <v>433.29999999999995</v>
      </c>
      <c r="H100" s="270"/>
      <c r="I100" s="256">
        <f t="shared" si="6"/>
        <v>433.29999999999995</v>
      </c>
      <c r="J100" s="271"/>
      <c r="K100" s="265">
        <f t="shared" si="7"/>
        <v>433.29999999999995</v>
      </c>
    </row>
    <row r="101" spans="1:11" ht="36.75" customHeight="1">
      <c r="A101" s="162" t="s">
        <v>334</v>
      </c>
      <c r="B101" s="218">
        <v>530</v>
      </c>
      <c r="C101" s="215" t="s">
        <v>331</v>
      </c>
      <c r="D101" s="215" t="s">
        <v>197</v>
      </c>
      <c r="E101" s="201" t="s">
        <v>335</v>
      </c>
      <c r="F101" s="215" t="s">
        <v>200</v>
      </c>
      <c r="G101" s="190">
        <f>G102+G107</f>
        <v>433.29999999999995</v>
      </c>
      <c r="H101" s="270"/>
      <c r="I101" s="256">
        <f t="shared" si="6"/>
        <v>433.29999999999995</v>
      </c>
      <c r="J101" s="271"/>
      <c r="K101" s="265">
        <f t="shared" si="7"/>
        <v>433.29999999999995</v>
      </c>
    </row>
    <row r="102" spans="1:11" ht="38.25" customHeight="1">
      <c r="A102" s="162" t="s">
        <v>336</v>
      </c>
      <c r="B102" s="218">
        <v>530</v>
      </c>
      <c r="C102" s="215" t="s">
        <v>331</v>
      </c>
      <c r="D102" s="215" t="s">
        <v>197</v>
      </c>
      <c r="E102" s="201" t="s">
        <v>337</v>
      </c>
      <c r="F102" s="215" t="s">
        <v>200</v>
      </c>
      <c r="G102" s="190">
        <f>G103</f>
        <v>433.29999999999995</v>
      </c>
      <c r="H102" s="270"/>
      <c r="I102" s="256">
        <f t="shared" si="6"/>
        <v>433.29999999999995</v>
      </c>
      <c r="J102" s="271"/>
      <c r="K102" s="265">
        <f t="shared" si="7"/>
        <v>433.29999999999995</v>
      </c>
    </row>
    <row r="103" spans="1:11" ht="47.25">
      <c r="A103" s="162" t="s">
        <v>338</v>
      </c>
      <c r="B103" s="218">
        <v>530</v>
      </c>
      <c r="C103" s="215" t="s">
        <v>331</v>
      </c>
      <c r="D103" s="215" t="s">
        <v>197</v>
      </c>
      <c r="E103" s="201" t="s">
        <v>339</v>
      </c>
      <c r="F103" s="215" t="s">
        <v>200</v>
      </c>
      <c r="G103" s="190">
        <f>G105+G106</f>
        <v>433.29999999999995</v>
      </c>
      <c r="H103" s="270"/>
      <c r="I103" s="256">
        <f t="shared" si="6"/>
        <v>433.29999999999995</v>
      </c>
      <c r="J103" s="271"/>
      <c r="K103" s="265">
        <f t="shared" si="7"/>
        <v>433.29999999999995</v>
      </c>
    </row>
    <row r="104" spans="1:11" ht="21" customHeight="1">
      <c r="A104" s="162" t="s">
        <v>340</v>
      </c>
      <c r="B104" s="218">
        <v>530</v>
      </c>
      <c r="C104" s="215" t="s">
        <v>331</v>
      </c>
      <c r="D104" s="215" t="s">
        <v>197</v>
      </c>
      <c r="E104" s="201" t="s">
        <v>339</v>
      </c>
      <c r="F104" s="215" t="s">
        <v>341</v>
      </c>
      <c r="G104" s="190">
        <f>G105+G106</f>
        <v>433.29999999999995</v>
      </c>
      <c r="H104" s="270"/>
      <c r="I104" s="256">
        <f t="shared" si="6"/>
        <v>433.29999999999995</v>
      </c>
      <c r="J104" s="271"/>
      <c r="K104" s="265">
        <f t="shared" si="7"/>
        <v>433.29999999999995</v>
      </c>
    </row>
    <row r="105" spans="1:11" ht="23.25" customHeight="1">
      <c r="A105" s="162" t="s">
        <v>342</v>
      </c>
      <c r="B105" s="218">
        <v>530</v>
      </c>
      <c r="C105" s="215" t="s">
        <v>331</v>
      </c>
      <c r="D105" s="215" t="s">
        <v>197</v>
      </c>
      <c r="E105" s="201" t="s">
        <v>339</v>
      </c>
      <c r="F105" s="201">
        <v>111</v>
      </c>
      <c r="G105" s="190">
        <f>прил.6!F105</f>
        <v>302.39999999999998</v>
      </c>
      <c r="H105" s="270"/>
      <c r="I105" s="256">
        <f t="shared" si="6"/>
        <v>302.39999999999998</v>
      </c>
      <c r="J105" s="271"/>
      <c r="K105" s="265">
        <f t="shared" si="7"/>
        <v>302.39999999999998</v>
      </c>
    </row>
    <row r="106" spans="1:11" ht="57" customHeight="1">
      <c r="A106" s="162" t="s">
        <v>343</v>
      </c>
      <c r="B106" s="218">
        <v>530</v>
      </c>
      <c r="C106" s="215" t="s">
        <v>331</v>
      </c>
      <c r="D106" s="215" t="s">
        <v>197</v>
      </c>
      <c r="E106" s="201" t="s">
        <v>339</v>
      </c>
      <c r="F106" s="201">
        <v>119</v>
      </c>
      <c r="G106" s="190">
        <f>прил.6!F106</f>
        <v>130.9</v>
      </c>
      <c r="H106" s="270"/>
      <c r="I106" s="256">
        <f t="shared" si="6"/>
        <v>130.9</v>
      </c>
      <c r="J106" s="271"/>
      <c r="K106" s="265">
        <f t="shared" si="7"/>
        <v>130.9</v>
      </c>
    </row>
    <row r="107" spans="1:11" ht="55.5" customHeight="1">
      <c r="A107" s="162" t="s">
        <v>344</v>
      </c>
      <c r="B107" s="218">
        <v>530</v>
      </c>
      <c r="C107" s="215" t="s">
        <v>331</v>
      </c>
      <c r="D107" s="215" t="s">
        <v>197</v>
      </c>
      <c r="E107" s="201" t="s">
        <v>345</v>
      </c>
      <c r="F107" s="215" t="s">
        <v>200</v>
      </c>
      <c r="G107" s="190">
        <f>G108+G109</f>
        <v>0</v>
      </c>
      <c r="H107" s="270"/>
      <c r="I107" s="256">
        <f t="shared" si="6"/>
        <v>0</v>
      </c>
      <c r="J107" s="271"/>
      <c r="K107" s="265">
        <f t="shared" si="7"/>
        <v>0</v>
      </c>
    </row>
    <row r="108" spans="1:11" ht="36" hidden="1" customHeight="1">
      <c r="A108" s="162" t="s">
        <v>269</v>
      </c>
      <c r="B108" s="218">
        <v>530</v>
      </c>
      <c r="C108" s="215" t="s">
        <v>331</v>
      </c>
      <c r="D108" s="215" t="s">
        <v>197</v>
      </c>
      <c r="E108" s="201" t="s">
        <v>345</v>
      </c>
      <c r="F108" s="201">
        <v>244</v>
      </c>
      <c r="G108" s="190"/>
      <c r="H108" s="270"/>
      <c r="I108" s="270"/>
      <c r="J108" s="271"/>
      <c r="K108" s="274"/>
    </row>
    <row r="109" spans="1:11" ht="38.25" hidden="1" customHeight="1">
      <c r="A109" s="162" t="s">
        <v>223</v>
      </c>
      <c r="B109" s="218">
        <v>530</v>
      </c>
      <c r="C109" s="215" t="s">
        <v>331</v>
      </c>
      <c r="D109" s="215" t="s">
        <v>197</v>
      </c>
      <c r="E109" s="201" t="s">
        <v>345</v>
      </c>
      <c r="F109" s="201">
        <v>851</v>
      </c>
      <c r="G109" s="190"/>
      <c r="H109" s="270"/>
      <c r="I109" s="270"/>
      <c r="J109" s="271"/>
      <c r="K109" s="274"/>
    </row>
    <row r="110" spans="1:11" ht="38.25" customHeight="1">
      <c r="A110" s="128" t="s">
        <v>344</v>
      </c>
      <c r="B110" s="218">
        <v>530</v>
      </c>
      <c r="C110" s="215" t="s">
        <v>331</v>
      </c>
      <c r="D110" s="215" t="s">
        <v>197</v>
      </c>
      <c r="E110" s="201" t="s">
        <v>345</v>
      </c>
      <c r="F110" s="215" t="s">
        <v>200</v>
      </c>
      <c r="G110" s="190">
        <f>G111</f>
        <v>0</v>
      </c>
      <c r="H110" s="270"/>
      <c r="I110" s="256">
        <f t="shared" ref="I110:I117" si="8">G110+H110</f>
        <v>0</v>
      </c>
      <c r="J110" s="271"/>
      <c r="K110" s="265">
        <f t="shared" ref="K110:K117" si="9">I110+J110</f>
        <v>0</v>
      </c>
    </row>
    <row r="111" spans="1:11" ht="38.25" customHeight="1">
      <c r="A111" s="162" t="s">
        <v>269</v>
      </c>
      <c r="B111" s="218">
        <v>530</v>
      </c>
      <c r="C111" s="215" t="s">
        <v>331</v>
      </c>
      <c r="D111" s="215" t="s">
        <v>197</v>
      </c>
      <c r="E111" s="201" t="s">
        <v>345</v>
      </c>
      <c r="F111" s="201">
        <v>244</v>
      </c>
      <c r="G111" s="190">
        <f>прил.6!F123</f>
        <v>0</v>
      </c>
      <c r="H111" s="270"/>
      <c r="I111" s="256">
        <f t="shared" si="8"/>
        <v>0</v>
      </c>
      <c r="J111" s="271"/>
      <c r="K111" s="265">
        <f t="shared" si="9"/>
        <v>0</v>
      </c>
    </row>
    <row r="112" spans="1:11" ht="23.25" customHeight="1">
      <c r="A112" s="159" t="s">
        <v>346</v>
      </c>
      <c r="B112" s="218">
        <v>530</v>
      </c>
      <c r="C112" s="216">
        <v>10</v>
      </c>
      <c r="D112" s="216" t="s">
        <v>198</v>
      </c>
      <c r="E112" s="199" t="s">
        <v>199</v>
      </c>
      <c r="F112" s="216" t="s">
        <v>200</v>
      </c>
      <c r="G112" s="200">
        <f t="shared" ref="G112:H116" si="10">G113</f>
        <v>145.30000000000001</v>
      </c>
      <c r="H112" s="270">
        <f t="shared" si="10"/>
        <v>-108.7</v>
      </c>
      <c r="I112" s="257">
        <f t="shared" si="8"/>
        <v>36.600000000000009</v>
      </c>
      <c r="J112" s="271"/>
      <c r="K112" s="259">
        <f t="shared" si="9"/>
        <v>36.600000000000009</v>
      </c>
    </row>
    <row r="113" spans="1:11" s="145" customFormat="1" ht="23.45" customHeight="1">
      <c r="A113" s="159" t="s">
        <v>347</v>
      </c>
      <c r="B113" s="218">
        <v>530</v>
      </c>
      <c r="C113" s="216">
        <v>10</v>
      </c>
      <c r="D113" s="216" t="s">
        <v>197</v>
      </c>
      <c r="E113" s="199" t="s">
        <v>199</v>
      </c>
      <c r="F113" s="216" t="s">
        <v>200</v>
      </c>
      <c r="G113" s="200">
        <f t="shared" si="10"/>
        <v>145.30000000000001</v>
      </c>
      <c r="H113" s="246">
        <f t="shared" si="10"/>
        <v>-108.7</v>
      </c>
      <c r="I113" s="257">
        <f t="shared" si="8"/>
        <v>36.600000000000009</v>
      </c>
      <c r="J113" s="262"/>
      <c r="K113" s="259">
        <f t="shared" si="9"/>
        <v>36.600000000000009</v>
      </c>
    </row>
    <row r="114" spans="1:11" ht="27" customHeight="1">
      <c r="A114" s="162" t="s">
        <v>348</v>
      </c>
      <c r="B114" s="218">
        <v>530</v>
      </c>
      <c r="C114" s="215">
        <v>10</v>
      </c>
      <c r="D114" s="215" t="s">
        <v>197</v>
      </c>
      <c r="E114" s="201" t="s">
        <v>248</v>
      </c>
      <c r="F114" s="215" t="s">
        <v>200</v>
      </c>
      <c r="G114" s="190">
        <f t="shared" si="10"/>
        <v>145.30000000000001</v>
      </c>
      <c r="H114" s="270">
        <f t="shared" si="10"/>
        <v>-108.7</v>
      </c>
      <c r="I114" s="256">
        <f t="shared" si="8"/>
        <v>36.600000000000009</v>
      </c>
      <c r="J114" s="271"/>
      <c r="K114" s="265">
        <f t="shared" si="9"/>
        <v>36.600000000000009</v>
      </c>
    </row>
    <row r="115" spans="1:11" ht="20.25" customHeight="1">
      <c r="A115" s="162" t="s">
        <v>286</v>
      </c>
      <c r="B115" s="218">
        <v>530</v>
      </c>
      <c r="C115" s="215">
        <v>10</v>
      </c>
      <c r="D115" s="215" t="s">
        <v>197</v>
      </c>
      <c r="E115" s="201" t="s">
        <v>227</v>
      </c>
      <c r="F115" s="215" t="s">
        <v>200</v>
      </c>
      <c r="G115" s="190">
        <f t="shared" si="10"/>
        <v>145.30000000000001</v>
      </c>
      <c r="H115" s="270">
        <f t="shared" si="10"/>
        <v>-108.7</v>
      </c>
      <c r="I115" s="256">
        <f t="shared" si="8"/>
        <v>36.600000000000009</v>
      </c>
      <c r="J115" s="271"/>
      <c r="K115" s="265">
        <f t="shared" si="9"/>
        <v>36.600000000000009</v>
      </c>
    </row>
    <row r="116" spans="1:11" ht="39.75" customHeight="1">
      <c r="A116" s="128" t="s">
        <v>349</v>
      </c>
      <c r="B116" s="218">
        <v>530</v>
      </c>
      <c r="C116" s="215">
        <v>10</v>
      </c>
      <c r="D116" s="215" t="s">
        <v>197</v>
      </c>
      <c r="E116" s="201" t="s">
        <v>350</v>
      </c>
      <c r="F116" s="215" t="s">
        <v>200</v>
      </c>
      <c r="G116" s="190">
        <f t="shared" si="10"/>
        <v>145.30000000000001</v>
      </c>
      <c r="H116" s="270">
        <f t="shared" si="10"/>
        <v>-108.7</v>
      </c>
      <c r="I116" s="256">
        <f t="shared" si="8"/>
        <v>36.600000000000009</v>
      </c>
      <c r="J116" s="271"/>
      <c r="K116" s="265">
        <f t="shared" si="9"/>
        <v>36.600000000000009</v>
      </c>
    </row>
    <row r="117" spans="1:11" ht="34.5" customHeight="1">
      <c r="A117" s="128" t="s">
        <v>351</v>
      </c>
      <c r="B117" s="218">
        <v>530</v>
      </c>
      <c r="C117" s="222">
        <v>10</v>
      </c>
      <c r="D117" s="215" t="s">
        <v>197</v>
      </c>
      <c r="E117" s="223" t="s">
        <v>350</v>
      </c>
      <c r="F117" s="223">
        <v>312</v>
      </c>
      <c r="G117" s="190">
        <f>прил.6!F129</f>
        <v>145.30000000000001</v>
      </c>
      <c r="H117" s="270">
        <v>-108.7</v>
      </c>
      <c r="I117" s="256">
        <f t="shared" si="8"/>
        <v>36.600000000000009</v>
      </c>
      <c r="J117" s="271"/>
      <c r="K117" s="265">
        <f t="shared" si="9"/>
        <v>36.600000000000009</v>
      </c>
    </row>
    <row r="118" spans="1:11" s="145" customFormat="1" ht="34.5" hidden="1" customHeight="1">
      <c r="A118" s="126" t="s">
        <v>352</v>
      </c>
      <c r="B118" s="218">
        <v>530</v>
      </c>
      <c r="C118" s="224" t="s">
        <v>245</v>
      </c>
      <c r="D118" s="216" t="s">
        <v>198</v>
      </c>
      <c r="E118" s="225" t="s">
        <v>199</v>
      </c>
      <c r="F118" s="224" t="s">
        <v>200</v>
      </c>
      <c r="G118" s="200">
        <f>G119</f>
        <v>0</v>
      </c>
      <c r="H118" s="246"/>
      <c r="I118" s="246"/>
      <c r="J118" s="262"/>
      <c r="K118" s="273"/>
    </row>
    <row r="119" spans="1:11" ht="34.5" hidden="1" customHeight="1">
      <c r="A119" s="128" t="s">
        <v>353</v>
      </c>
      <c r="B119" s="218">
        <v>530</v>
      </c>
      <c r="C119" s="222" t="s">
        <v>245</v>
      </c>
      <c r="D119" s="215" t="s">
        <v>197</v>
      </c>
      <c r="E119" s="223" t="s">
        <v>199</v>
      </c>
      <c r="F119" s="222" t="s">
        <v>200</v>
      </c>
      <c r="G119" s="190">
        <f>G120</f>
        <v>0</v>
      </c>
      <c r="H119" s="270"/>
      <c r="I119" s="270"/>
      <c r="J119" s="271"/>
      <c r="K119" s="274"/>
    </row>
    <row r="120" spans="1:11" ht="34.5" hidden="1" customHeight="1">
      <c r="A120" s="128" t="s">
        <v>354</v>
      </c>
      <c r="B120" s="218">
        <v>530</v>
      </c>
      <c r="C120" s="222" t="s">
        <v>245</v>
      </c>
      <c r="D120" s="215" t="s">
        <v>197</v>
      </c>
      <c r="E120" s="223" t="s">
        <v>227</v>
      </c>
      <c r="F120" s="222" t="s">
        <v>200</v>
      </c>
      <c r="G120" s="190">
        <f>G121</f>
        <v>0</v>
      </c>
      <c r="H120" s="270"/>
      <c r="I120" s="270"/>
      <c r="J120" s="271"/>
      <c r="K120" s="274"/>
    </row>
    <row r="121" spans="1:11" ht="34.5" hidden="1" customHeight="1">
      <c r="A121" s="128" t="s">
        <v>355</v>
      </c>
      <c r="B121" s="218">
        <v>530</v>
      </c>
      <c r="C121" s="222" t="s">
        <v>245</v>
      </c>
      <c r="D121" s="215" t="s">
        <v>197</v>
      </c>
      <c r="E121" s="223" t="s">
        <v>356</v>
      </c>
      <c r="F121" s="222" t="s">
        <v>200</v>
      </c>
      <c r="G121" s="190">
        <f>G122</f>
        <v>0</v>
      </c>
      <c r="H121" s="270"/>
      <c r="I121" s="270"/>
      <c r="J121" s="271"/>
      <c r="K121" s="274"/>
    </row>
    <row r="122" spans="1:11" ht="34.5" hidden="1" customHeight="1">
      <c r="A122" s="128" t="s">
        <v>251</v>
      </c>
      <c r="B122" s="218">
        <v>530</v>
      </c>
      <c r="C122" s="222" t="s">
        <v>245</v>
      </c>
      <c r="D122" s="215" t="s">
        <v>197</v>
      </c>
      <c r="E122" s="223" t="s">
        <v>357</v>
      </c>
      <c r="F122" s="222" t="s">
        <v>200</v>
      </c>
      <c r="G122" s="190">
        <f>G123</f>
        <v>0</v>
      </c>
      <c r="H122" s="270"/>
      <c r="I122" s="270"/>
      <c r="J122" s="271"/>
      <c r="K122" s="274"/>
    </row>
    <row r="123" spans="1:11" ht="34.5" hidden="1" customHeight="1">
      <c r="A123" s="128" t="s">
        <v>269</v>
      </c>
      <c r="B123" s="218">
        <v>530</v>
      </c>
      <c r="C123" s="222" t="s">
        <v>245</v>
      </c>
      <c r="D123" s="215" t="s">
        <v>197</v>
      </c>
      <c r="E123" s="223" t="s">
        <v>357</v>
      </c>
      <c r="F123" s="222" t="s">
        <v>243</v>
      </c>
      <c r="G123" s="190"/>
      <c r="H123" s="270"/>
      <c r="I123" s="270"/>
      <c r="J123" s="271"/>
      <c r="K123" s="274"/>
    </row>
    <row r="124" spans="1:11" s="145" customFormat="1" ht="66.75" customHeight="1">
      <c r="A124" s="126" t="s">
        <v>358</v>
      </c>
      <c r="B124" s="217">
        <v>530</v>
      </c>
      <c r="C124" s="224" t="s">
        <v>359</v>
      </c>
      <c r="D124" s="216" t="s">
        <v>198</v>
      </c>
      <c r="E124" s="225" t="s">
        <v>199</v>
      </c>
      <c r="F124" s="224" t="s">
        <v>200</v>
      </c>
      <c r="G124" s="200">
        <f>G125</f>
        <v>156.80000000000001</v>
      </c>
      <c r="H124" s="246"/>
      <c r="I124" s="257">
        <f t="shared" ref="I124:I130" si="11">G124+H124</f>
        <v>156.80000000000001</v>
      </c>
      <c r="J124" s="262"/>
      <c r="K124" s="259">
        <f t="shared" ref="K124:K130" si="12">I124+J124</f>
        <v>156.80000000000001</v>
      </c>
    </row>
    <row r="125" spans="1:11" ht="23.25" customHeight="1">
      <c r="A125" s="162" t="s">
        <v>360</v>
      </c>
      <c r="B125" s="218">
        <v>530</v>
      </c>
      <c r="C125" s="215" t="s">
        <v>359</v>
      </c>
      <c r="D125" s="215" t="s">
        <v>198</v>
      </c>
      <c r="E125" s="201" t="s">
        <v>199</v>
      </c>
      <c r="F125" s="215" t="s">
        <v>200</v>
      </c>
      <c r="G125" s="190">
        <f>G126</f>
        <v>156.80000000000001</v>
      </c>
      <c r="H125" s="270"/>
      <c r="I125" s="256">
        <f t="shared" si="11"/>
        <v>156.80000000000001</v>
      </c>
      <c r="J125" s="271"/>
      <c r="K125" s="265">
        <f t="shared" si="12"/>
        <v>156.80000000000001</v>
      </c>
    </row>
    <row r="126" spans="1:11" ht="21.75" customHeight="1">
      <c r="A126" s="128" t="s">
        <v>361</v>
      </c>
      <c r="B126" s="218">
        <v>530</v>
      </c>
      <c r="C126" s="222" t="s">
        <v>359</v>
      </c>
      <c r="D126" s="215" t="s">
        <v>198</v>
      </c>
      <c r="E126" s="223" t="s">
        <v>248</v>
      </c>
      <c r="F126" s="215" t="s">
        <v>200</v>
      </c>
      <c r="G126" s="190">
        <f>G127</f>
        <v>156.80000000000001</v>
      </c>
      <c r="H126" s="270"/>
      <c r="I126" s="256">
        <f t="shared" si="11"/>
        <v>156.80000000000001</v>
      </c>
      <c r="J126" s="271"/>
      <c r="K126" s="265">
        <f t="shared" si="12"/>
        <v>156.80000000000001</v>
      </c>
    </row>
    <row r="127" spans="1:11" ht="23.25" customHeight="1">
      <c r="A127" s="128" t="s">
        <v>286</v>
      </c>
      <c r="B127" s="218">
        <v>530</v>
      </c>
      <c r="C127" s="222" t="s">
        <v>359</v>
      </c>
      <c r="D127" s="215" t="s">
        <v>198</v>
      </c>
      <c r="E127" s="223" t="s">
        <v>227</v>
      </c>
      <c r="F127" s="215" t="s">
        <v>200</v>
      </c>
      <c r="G127" s="190">
        <f>G128+G129</f>
        <v>156.80000000000001</v>
      </c>
      <c r="H127" s="270"/>
      <c r="I127" s="256">
        <f t="shared" si="11"/>
        <v>156.80000000000001</v>
      </c>
      <c r="J127" s="271"/>
      <c r="K127" s="265">
        <f t="shared" si="12"/>
        <v>156.80000000000001</v>
      </c>
    </row>
    <row r="128" spans="1:11" ht="38.25" customHeight="1">
      <c r="A128" s="126" t="s">
        <v>364</v>
      </c>
      <c r="B128" s="217">
        <v>530</v>
      </c>
      <c r="C128" s="224" t="s">
        <v>359</v>
      </c>
      <c r="D128" s="216" t="s">
        <v>198</v>
      </c>
      <c r="E128" s="225" t="s">
        <v>388</v>
      </c>
      <c r="F128" s="216" t="s">
        <v>200</v>
      </c>
      <c r="G128" s="200">
        <v>0.8</v>
      </c>
      <c r="H128" s="270"/>
      <c r="I128" s="257">
        <f t="shared" si="11"/>
        <v>0.8</v>
      </c>
      <c r="J128" s="271"/>
      <c r="K128" s="259">
        <f t="shared" si="12"/>
        <v>0.8</v>
      </c>
    </row>
    <row r="129" spans="1:11" ht="90.75" customHeight="1">
      <c r="A129" s="128" t="s">
        <v>362</v>
      </c>
      <c r="B129" s="218">
        <v>530</v>
      </c>
      <c r="C129" s="222" t="s">
        <v>359</v>
      </c>
      <c r="D129" s="215" t="s">
        <v>258</v>
      </c>
      <c r="E129" s="218" t="s">
        <v>363</v>
      </c>
      <c r="F129" s="215" t="s">
        <v>200</v>
      </c>
      <c r="G129" s="190">
        <f>G130</f>
        <v>156</v>
      </c>
      <c r="H129" s="270"/>
      <c r="I129" s="256">
        <f t="shared" si="11"/>
        <v>156</v>
      </c>
      <c r="J129" s="271"/>
      <c r="K129" s="265">
        <f t="shared" si="12"/>
        <v>156</v>
      </c>
    </row>
    <row r="130" spans="1:11" ht="35.25" customHeight="1">
      <c r="A130" s="128" t="s">
        <v>365</v>
      </c>
      <c r="B130" s="218">
        <v>530</v>
      </c>
      <c r="C130" s="222" t="s">
        <v>359</v>
      </c>
      <c r="D130" s="215" t="s">
        <v>258</v>
      </c>
      <c r="E130" s="223" t="s">
        <v>363</v>
      </c>
      <c r="F130" s="223">
        <v>540</v>
      </c>
      <c r="G130" s="211">
        <v>156</v>
      </c>
      <c r="H130" s="270"/>
      <c r="I130" s="256">
        <f t="shared" si="11"/>
        <v>156</v>
      </c>
      <c r="J130" s="271"/>
      <c r="K130" s="265">
        <f t="shared" si="12"/>
        <v>156</v>
      </c>
    </row>
    <row r="131" spans="1:11" ht="39.75" hidden="1" customHeight="1">
      <c r="A131" s="282" t="s">
        <v>352</v>
      </c>
      <c r="B131" s="283"/>
      <c r="C131" s="284" t="s">
        <v>245</v>
      </c>
      <c r="D131" s="284" t="s">
        <v>198</v>
      </c>
      <c r="E131" s="285" t="s">
        <v>199</v>
      </c>
      <c r="F131" s="284" t="s">
        <v>200</v>
      </c>
      <c r="G131" s="286">
        <f>G133</f>
        <v>0</v>
      </c>
    </row>
    <row r="132" spans="1:11" ht="15.75" hidden="1">
      <c r="A132" s="287" t="s">
        <v>353</v>
      </c>
      <c r="B132" s="288"/>
      <c r="C132" s="289" t="s">
        <v>245</v>
      </c>
      <c r="D132" s="289" t="s">
        <v>197</v>
      </c>
      <c r="E132" s="290" t="s">
        <v>199</v>
      </c>
      <c r="F132" s="289" t="s">
        <v>200</v>
      </c>
      <c r="G132" s="291">
        <f>G133</f>
        <v>0</v>
      </c>
    </row>
    <row r="133" spans="1:11" ht="15.75" hidden="1">
      <c r="A133" s="169" t="s">
        <v>354</v>
      </c>
      <c r="B133" s="292"/>
      <c r="C133" s="293" t="s">
        <v>245</v>
      </c>
      <c r="D133" s="289" t="s">
        <v>197</v>
      </c>
      <c r="E133" s="294" t="s">
        <v>227</v>
      </c>
      <c r="F133" s="289" t="s">
        <v>200</v>
      </c>
      <c r="G133" s="291">
        <f>G134</f>
        <v>0</v>
      </c>
    </row>
    <row r="134" spans="1:11" ht="31.5" hidden="1">
      <c r="A134" s="169" t="s">
        <v>355</v>
      </c>
      <c r="B134" s="292"/>
      <c r="C134" s="293" t="s">
        <v>245</v>
      </c>
      <c r="D134" s="289" t="s">
        <v>197</v>
      </c>
      <c r="E134" s="294" t="s">
        <v>356</v>
      </c>
      <c r="F134" s="289" t="s">
        <v>200</v>
      </c>
      <c r="G134" s="291">
        <f>G135</f>
        <v>0</v>
      </c>
    </row>
    <row r="135" spans="1:11" ht="15.75" hidden="1">
      <c r="A135" s="173" t="s">
        <v>251</v>
      </c>
      <c r="B135" s="295"/>
      <c r="C135" s="296" t="s">
        <v>245</v>
      </c>
      <c r="D135" s="289" t="s">
        <v>197</v>
      </c>
      <c r="E135" s="297" t="s">
        <v>357</v>
      </c>
      <c r="F135" s="289" t="s">
        <v>200</v>
      </c>
      <c r="G135" s="291">
        <f>G136</f>
        <v>0</v>
      </c>
    </row>
    <row r="136" spans="1:11" ht="31.5" hidden="1">
      <c r="A136" s="176" t="s">
        <v>269</v>
      </c>
      <c r="B136" s="176"/>
      <c r="C136" s="296" t="s">
        <v>245</v>
      </c>
      <c r="D136" s="289" t="s">
        <v>197</v>
      </c>
      <c r="E136" s="294" t="s">
        <v>357</v>
      </c>
      <c r="F136" s="294">
        <v>244</v>
      </c>
      <c r="G136" s="298"/>
    </row>
    <row r="137" spans="1:11" ht="15.75">
      <c r="A137" s="177"/>
      <c r="B137" s="299"/>
      <c r="C137" s="98"/>
      <c r="D137" s="98"/>
      <c r="E137" s="98"/>
      <c r="F137" s="98"/>
      <c r="G137" s="300"/>
    </row>
  </sheetData>
  <mergeCells count="3">
    <mergeCell ref="E1:K1"/>
    <mergeCell ref="E2:K2"/>
    <mergeCell ref="A3:G3"/>
  </mergeCells>
  <pageMargins left="0.62986111111111098" right="3.9583333333333297E-2" top="0.74791666666666701" bottom="0.74791666666666701" header="0.51180555555555496" footer="0.51180555555555496"/>
  <pageSetup paperSize="9" scale="59" firstPageNumber="223" fitToHeight="0" orientation="portrait" useFirstPageNumber="1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3"/>
  <sheetViews>
    <sheetView view="pageBreakPreview" zoomScaleNormal="75" workbookViewId="0">
      <selection activeCell="E1" sqref="E1"/>
    </sheetView>
  </sheetViews>
  <sheetFormatPr defaultColWidth="9.140625" defaultRowHeight="15.75" outlineLevelRow="1"/>
  <cols>
    <col min="1" max="1" width="72.140625" style="177" customWidth="1"/>
    <col min="2" max="2" width="9.5703125" style="177" customWidth="1"/>
    <col min="3" max="3" width="8.7109375" style="177" customWidth="1"/>
    <col min="4" max="4" width="8.7109375" style="178" customWidth="1"/>
    <col min="5" max="5" width="19.140625" style="178" customWidth="1"/>
    <col min="6" max="6" width="9" style="178" customWidth="1"/>
    <col min="7" max="7" width="15.42578125" style="301" customWidth="1"/>
    <col min="8" max="8" width="16.7109375" style="301" customWidth="1"/>
    <col min="9" max="9" width="21" style="302" customWidth="1"/>
    <col min="10" max="10" width="17.5703125" style="98" customWidth="1"/>
    <col min="11" max="11" width="12" style="98" customWidth="1"/>
    <col min="12" max="12" width="11.42578125" style="98" customWidth="1"/>
    <col min="13" max="256" width="9.140625" style="98"/>
    <col min="257" max="257" width="72.140625" style="98" customWidth="1"/>
    <col min="258" max="258" width="9.5703125" style="98" customWidth="1"/>
    <col min="259" max="260" width="8.7109375" style="98" customWidth="1"/>
    <col min="261" max="261" width="19.140625" style="98" customWidth="1"/>
    <col min="262" max="262" width="9" style="98" customWidth="1"/>
    <col min="263" max="263" width="15.42578125" style="98" customWidth="1"/>
    <col min="264" max="264" width="16.7109375" style="98" customWidth="1"/>
    <col min="265" max="265" width="21" style="98" customWidth="1"/>
    <col min="266" max="266" width="17.5703125" style="98" customWidth="1"/>
    <col min="267" max="267" width="12" style="98" customWidth="1"/>
    <col min="268" max="268" width="11.42578125" style="98" customWidth="1"/>
    <col min="269" max="512" width="9.140625" style="98"/>
    <col min="513" max="513" width="72.140625" style="98" customWidth="1"/>
    <col min="514" max="514" width="9.5703125" style="98" customWidth="1"/>
    <col min="515" max="516" width="8.7109375" style="98" customWidth="1"/>
    <col min="517" max="517" width="19.140625" style="98" customWidth="1"/>
    <col min="518" max="518" width="9" style="98" customWidth="1"/>
    <col min="519" max="519" width="15.42578125" style="98" customWidth="1"/>
    <col min="520" max="520" width="16.7109375" style="98" customWidth="1"/>
    <col min="521" max="521" width="21" style="98" customWidth="1"/>
    <col min="522" max="522" width="17.5703125" style="98" customWidth="1"/>
    <col min="523" max="523" width="12" style="98" customWidth="1"/>
    <col min="524" max="524" width="11.42578125" style="98" customWidth="1"/>
    <col min="525" max="768" width="9.140625" style="98"/>
    <col min="769" max="769" width="72.140625" style="98" customWidth="1"/>
    <col min="770" max="770" width="9.5703125" style="98" customWidth="1"/>
    <col min="771" max="772" width="8.7109375" style="98" customWidth="1"/>
    <col min="773" max="773" width="19.140625" style="98" customWidth="1"/>
    <col min="774" max="774" width="9" style="98" customWidth="1"/>
    <col min="775" max="775" width="15.42578125" style="98" customWidth="1"/>
    <col min="776" max="776" width="16.7109375" style="98" customWidth="1"/>
    <col min="777" max="777" width="21" style="98" customWidth="1"/>
    <col min="778" max="778" width="17.5703125" style="98" customWidth="1"/>
    <col min="779" max="779" width="12" style="98" customWidth="1"/>
    <col min="780" max="780" width="11.42578125" style="98" customWidth="1"/>
    <col min="781" max="1024" width="9.140625" style="98"/>
  </cols>
  <sheetData>
    <row r="1" spans="1:12" s="98" customFormat="1" ht="155.25" customHeight="1">
      <c r="A1" s="95"/>
      <c r="B1" s="95"/>
      <c r="C1" s="95"/>
      <c r="D1" s="97"/>
      <c r="E1" s="607" t="s">
        <v>389</v>
      </c>
      <c r="F1" s="607"/>
      <c r="G1" s="607"/>
      <c r="H1" s="607"/>
      <c r="K1" s="183"/>
    </row>
    <row r="2" spans="1:12" ht="40.9" customHeight="1">
      <c r="A2" s="1" t="s">
        <v>390</v>
      </c>
      <c r="B2" s="1"/>
      <c r="C2" s="1"/>
      <c r="D2" s="1"/>
      <c r="E2" s="1"/>
      <c r="F2" s="1"/>
      <c r="G2" s="1"/>
      <c r="H2" s="1"/>
      <c r="I2" s="303"/>
    </row>
    <row r="3" spans="1:12" ht="15.6" customHeight="1">
      <c r="A3" s="102"/>
      <c r="B3" s="102"/>
      <c r="C3" s="102"/>
      <c r="D3" s="103"/>
      <c r="E3" s="103"/>
      <c r="F3" s="103"/>
      <c r="G3" s="609" t="s">
        <v>184</v>
      </c>
      <c r="H3" s="609"/>
      <c r="I3" s="304"/>
    </row>
    <row r="4" spans="1:12" ht="57.75" customHeight="1">
      <c r="A4" s="105" t="s">
        <v>185</v>
      </c>
      <c r="B4" s="105" t="s">
        <v>387</v>
      </c>
      <c r="C4" s="105" t="s">
        <v>186</v>
      </c>
      <c r="D4" s="105" t="s">
        <v>187</v>
      </c>
      <c r="E4" s="105" t="s">
        <v>188</v>
      </c>
      <c r="F4" s="105" t="s">
        <v>189</v>
      </c>
      <c r="G4" s="185" t="s">
        <v>391</v>
      </c>
      <c r="H4" s="185" t="s">
        <v>369</v>
      </c>
      <c r="I4" s="305"/>
    </row>
    <row r="5" spans="1:12" ht="20.25" hidden="1" customHeight="1" outlineLevel="1">
      <c r="A5" s="109"/>
      <c r="B5" s="109"/>
      <c r="C5" s="110"/>
      <c r="D5" s="110"/>
      <c r="E5" s="110"/>
      <c r="F5" s="110"/>
      <c r="G5" s="186"/>
      <c r="H5" s="186"/>
      <c r="I5" s="306"/>
    </row>
    <row r="6" spans="1:12" s="120" customFormat="1" ht="39.6" customHeight="1">
      <c r="A6" s="307" t="s">
        <v>194</v>
      </c>
      <c r="B6" s="253">
        <v>530</v>
      </c>
      <c r="C6" s="254" t="s">
        <v>198</v>
      </c>
      <c r="D6" s="254" t="s">
        <v>198</v>
      </c>
      <c r="E6" s="254" t="s">
        <v>199</v>
      </c>
      <c r="F6" s="254" t="s">
        <v>200</v>
      </c>
      <c r="G6" s="255">
        <f>G8+G15+G29+G35+G41+G69+G82+G89+G117+G142+G147+G153</f>
        <v>2344.7000000000003</v>
      </c>
      <c r="H6" s="255">
        <f>H8+H15+H29+H35+H41+H69+H82+H89+H117+H142+H147+H153</f>
        <v>2361.9</v>
      </c>
      <c r="I6" s="308"/>
      <c r="J6" s="119"/>
      <c r="K6" s="119"/>
      <c r="L6" s="119"/>
    </row>
    <row r="7" spans="1:12" ht="23.25" customHeight="1">
      <c r="A7" s="126" t="s">
        <v>196</v>
      </c>
      <c r="B7" s="253">
        <v>530</v>
      </c>
      <c r="C7" s="254" t="s">
        <v>197</v>
      </c>
      <c r="D7" s="254" t="s">
        <v>198</v>
      </c>
      <c r="E7" s="254" t="s">
        <v>199</v>
      </c>
      <c r="F7" s="254" t="s">
        <v>200</v>
      </c>
      <c r="G7" s="260">
        <f>G8+G15</f>
        <v>1145.9000000000001</v>
      </c>
      <c r="H7" s="260">
        <f>H8+H15</f>
        <v>1144.5999999999999</v>
      </c>
      <c r="I7" s="309"/>
      <c r="J7" s="125"/>
      <c r="K7" s="125"/>
      <c r="L7" s="125"/>
    </row>
    <row r="8" spans="1:12" ht="31.5">
      <c r="A8" s="159" t="s">
        <v>201</v>
      </c>
      <c r="B8" s="253">
        <v>530</v>
      </c>
      <c r="C8" s="254" t="s">
        <v>197</v>
      </c>
      <c r="D8" s="254" t="s">
        <v>202</v>
      </c>
      <c r="E8" s="254" t="s">
        <v>199</v>
      </c>
      <c r="F8" s="254" t="s">
        <v>200</v>
      </c>
      <c r="G8" s="200">
        <f t="shared" ref="G8:H10" si="0">G9</f>
        <v>504.3</v>
      </c>
      <c r="H8" s="200">
        <f t="shared" si="0"/>
        <v>504.3</v>
      </c>
      <c r="I8" s="310"/>
    </row>
    <row r="9" spans="1:12" ht="31.5">
      <c r="A9" s="162" t="s">
        <v>203</v>
      </c>
      <c r="B9" s="311">
        <v>530</v>
      </c>
      <c r="C9" s="263" t="s">
        <v>197</v>
      </c>
      <c r="D9" s="263" t="s">
        <v>202</v>
      </c>
      <c r="E9" s="264" t="s">
        <v>204</v>
      </c>
      <c r="F9" s="263" t="s">
        <v>200</v>
      </c>
      <c r="G9" s="190">
        <f t="shared" si="0"/>
        <v>504.3</v>
      </c>
      <c r="H9" s="190">
        <f t="shared" si="0"/>
        <v>504.3</v>
      </c>
      <c r="I9" s="312"/>
    </row>
    <row r="10" spans="1:12" ht="24.75" customHeight="1">
      <c r="A10" s="162" t="s">
        <v>205</v>
      </c>
      <c r="B10" s="311">
        <v>530</v>
      </c>
      <c r="C10" s="263" t="s">
        <v>197</v>
      </c>
      <c r="D10" s="263" t="s">
        <v>202</v>
      </c>
      <c r="E10" s="264" t="s">
        <v>206</v>
      </c>
      <c r="F10" s="263" t="s">
        <v>200</v>
      </c>
      <c r="G10" s="190">
        <f t="shared" si="0"/>
        <v>504.3</v>
      </c>
      <c r="H10" s="190">
        <f t="shared" si="0"/>
        <v>504.3</v>
      </c>
      <c r="I10" s="312"/>
    </row>
    <row r="11" spans="1:12" ht="31.5">
      <c r="A11" s="162" t="s">
        <v>207</v>
      </c>
      <c r="B11" s="311">
        <v>530</v>
      </c>
      <c r="C11" s="263" t="s">
        <v>197</v>
      </c>
      <c r="D11" s="263" t="s">
        <v>202</v>
      </c>
      <c r="E11" s="264" t="s">
        <v>208</v>
      </c>
      <c r="F11" s="263" t="s">
        <v>200</v>
      </c>
      <c r="G11" s="190">
        <f>G13+G14</f>
        <v>504.3</v>
      </c>
      <c r="H11" s="190">
        <f>H13+H14</f>
        <v>504.3</v>
      </c>
      <c r="I11" s="312"/>
    </row>
    <row r="12" spans="1:12" ht="31.5">
      <c r="A12" s="162" t="s">
        <v>209</v>
      </c>
      <c r="B12" s="311">
        <v>530</v>
      </c>
      <c r="C12" s="266" t="s">
        <v>197</v>
      </c>
      <c r="D12" s="266" t="s">
        <v>202</v>
      </c>
      <c r="E12" s="267" t="s">
        <v>208</v>
      </c>
      <c r="F12" s="263" t="s">
        <v>210</v>
      </c>
      <c r="G12" s="190">
        <f>G13+G14</f>
        <v>504.3</v>
      </c>
      <c r="H12" s="190">
        <f>H13+H14</f>
        <v>504.3</v>
      </c>
      <c r="I12" s="312"/>
    </row>
    <row r="13" spans="1:12" ht="31.5">
      <c r="A13" s="162" t="s">
        <v>211</v>
      </c>
      <c r="B13" s="311">
        <v>530</v>
      </c>
      <c r="C13" s="263" t="s">
        <v>197</v>
      </c>
      <c r="D13" s="263" t="s">
        <v>202</v>
      </c>
      <c r="E13" s="264" t="s">
        <v>208</v>
      </c>
      <c r="F13" s="201">
        <v>121</v>
      </c>
      <c r="G13" s="190">
        <v>387.3</v>
      </c>
      <c r="H13" s="190">
        <v>387.3</v>
      </c>
      <c r="I13" s="313"/>
    </row>
    <row r="14" spans="1:12" ht="49.5" customHeight="1">
      <c r="A14" s="162" t="s">
        <v>212</v>
      </c>
      <c r="B14" s="311">
        <v>530</v>
      </c>
      <c r="C14" s="263" t="s">
        <v>197</v>
      </c>
      <c r="D14" s="263" t="s">
        <v>202</v>
      </c>
      <c r="E14" s="264" t="s">
        <v>208</v>
      </c>
      <c r="F14" s="201">
        <v>129</v>
      </c>
      <c r="G14" s="190">
        <v>117</v>
      </c>
      <c r="H14" s="190">
        <v>117</v>
      </c>
      <c r="I14" s="314"/>
    </row>
    <row r="15" spans="1:12" ht="58.5" customHeight="1">
      <c r="A15" s="159" t="s">
        <v>213</v>
      </c>
      <c r="B15" s="253">
        <v>530</v>
      </c>
      <c r="C15" s="254" t="s">
        <v>197</v>
      </c>
      <c r="D15" s="254" t="s">
        <v>214</v>
      </c>
      <c r="E15" s="269" t="s">
        <v>199</v>
      </c>
      <c r="F15" s="254" t="s">
        <v>200</v>
      </c>
      <c r="G15" s="200">
        <f>G16</f>
        <v>641.6</v>
      </c>
      <c r="H15" s="200">
        <f>H16</f>
        <v>640.29999999999995</v>
      </c>
      <c r="I15" s="310"/>
    </row>
    <row r="16" spans="1:12" ht="31.5">
      <c r="A16" s="162" t="s">
        <v>215</v>
      </c>
      <c r="B16" s="311">
        <v>530</v>
      </c>
      <c r="C16" s="263" t="s">
        <v>197</v>
      </c>
      <c r="D16" s="263" t="s">
        <v>214</v>
      </c>
      <c r="E16" s="264" t="s">
        <v>204</v>
      </c>
      <c r="F16" s="263" t="s">
        <v>200</v>
      </c>
      <c r="G16" s="190">
        <f>G17</f>
        <v>641.6</v>
      </c>
      <c r="H16" s="190">
        <f>H17</f>
        <v>640.29999999999995</v>
      </c>
      <c r="I16" s="312"/>
    </row>
    <row r="17" spans="1:9" ht="31.5" customHeight="1">
      <c r="A17" s="162" t="s">
        <v>216</v>
      </c>
      <c r="B17" s="311">
        <v>530</v>
      </c>
      <c r="C17" s="263" t="s">
        <v>197</v>
      </c>
      <c r="D17" s="263" t="s">
        <v>214</v>
      </c>
      <c r="E17" s="264" t="s">
        <v>217</v>
      </c>
      <c r="F17" s="263" t="s">
        <v>200</v>
      </c>
      <c r="G17" s="190">
        <f>G18+G22</f>
        <v>641.6</v>
      </c>
      <c r="H17" s="190">
        <f>H18+H22</f>
        <v>640.29999999999995</v>
      </c>
      <c r="I17" s="312"/>
    </row>
    <row r="18" spans="1:9" ht="37.5" customHeight="1">
      <c r="A18" s="162" t="s">
        <v>218</v>
      </c>
      <c r="B18" s="311">
        <v>530</v>
      </c>
      <c r="C18" s="263" t="s">
        <v>197</v>
      </c>
      <c r="D18" s="263" t="s">
        <v>214</v>
      </c>
      <c r="E18" s="264" t="s">
        <v>219</v>
      </c>
      <c r="F18" s="263" t="s">
        <v>200</v>
      </c>
      <c r="G18" s="190">
        <f>G19</f>
        <v>373.8</v>
      </c>
      <c r="H18" s="190">
        <f>H19</f>
        <v>373.8</v>
      </c>
      <c r="I18" s="312"/>
    </row>
    <row r="19" spans="1:9" ht="33.75" customHeight="1">
      <c r="A19" s="162" t="s">
        <v>209</v>
      </c>
      <c r="B19" s="311">
        <v>530</v>
      </c>
      <c r="C19" s="263" t="s">
        <v>197</v>
      </c>
      <c r="D19" s="263" t="s">
        <v>214</v>
      </c>
      <c r="E19" s="264" t="s">
        <v>219</v>
      </c>
      <c r="F19" s="263" t="s">
        <v>210</v>
      </c>
      <c r="G19" s="190">
        <f>G20+G21</f>
        <v>373.8</v>
      </c>
      <c r="H19" s="190">
        <f>H20+H21</f>
        <v>373.8</v>
      </c>
      <c r="I19" s="312"/>
    </row>
    <row r="20" spans="1:9" ht="45.75" customHeight="1">
      <c r="A20" s="128" t="s">
        <v>211</v>
      </c>
      <c r="B20" s="311">
        <v>530</v>
      </c>
      <c r="C20" s="263" t="s">
        <v>197</v>
      </c>
      <c r="D20" s="263" t="s">
        <v>214</v>
      </c>
      <c r="E20" s="264" t="s">
        <v>219</v>
      </c>
      <c r="F20" s="215">
        <v>121</v>
      </c>
      <c r="G20" s="190">
        <v>287.10000000000002</v>
      </c>
      <c r="H20" s="190">
        <v>287.10000000000002</v>
      </c>
      <c r="I20" s="314"/>
    </row>
    <row r="21" spans="1:9" ht="47.25">
      <c r="A21" s="128" t="s">
        <v>212</v>
      </c>
      <c r="B21" s="311">
        <v>530</v>
      </c>
      <c r="C21" s="263" t="s">
        <v>197</v>
      </c>
      <c r="D21" s="263" t="s">
        <v>214</v>
      </c>
      <c r="E21" s="264" t="s">
        <v>220</v>
      </c>
      <c r="F21" s="215">
        <v>129</v>
      </c>
      <c r="G21" s="190">
        <v>86.7</v>
      </c>
      <c r="H21" s="190">
        <v>86.7</v>
      </c>
      <c r="I21" s="314"/>
    </row>
    <row r="22" spans="1:9" ht="31.5">
      <c r="A22" s="196" t="s">
        <v>221</v>
      </c>
      <c r="B22" s="311">
        <v>530</v>
      </c>
      <c r="C22" s="263" t="s">
        <v>197</v>
      </c>
      <c r="D22" s="263" t="s">
        <v>214</v>
      </c>
      <c r="E22" s="264" t="s">
        <v>220</v>
      </c>
      <c r="F22" s="215" t="s">
        <v>200</v>
      </c>
      <c r="G22" s="190">
        <f>G23+G24+G25</f>
        <v>267.8</v>
      </c>
      <c r="H22" s="190">
        <f>H23+H24+H25</f>
        <v>266.5</v>
      </c>
      <c r="I22" s="314"/>
    </row>
    <row r="23" spans="1:9" ht="31.5">
      <c r="A23" s="162" t="s">
        <v>222</v>
      </c>
      <c r="B23" s="311">
        <v>530</v>
      </c>
      <c r="C23" s="263" t="s">
        <v>197</v>
      </c>
      <c r="D23" s="263" t="s">
        <v>214</v>
      </c>
      <c r="E23" s="264" t="s">
        <v>220</v>
      </c>
      <c r="F23" s="215">
        <v>244</v>
      </c>
      <c r="G23" s="190">
        <v>265.60000000000002</v>
      </c>
      <c r="H23" s="190">
        <v>264.3</v>
      </c>
      <c r="I23" s="314"/>
    </row>
    <row r="24" spans="1:9" ht="31.5">
      <c r="A24" s="196" t="s">
        <v>223</v>
      </c>
      <c r="B24" s="311">
        <v>530</v>
      </c>
      <c r="C24" s="263" t="s">
        <v>197</v>
      </c>
      <c r="D24" s="263" t="s">
        <v>214</v>
      </c>
      <c r="E24" s="264" t="s">
        <v>220</v>
      </c>
      <c r="F24" s="215">
        <v>851</v>
      </c>
      <c r="G24" s="190">
        <v>1.7</v>
      </c>
      <c r="H24" s="190">
        <v>1.7</v>
      </c>
      <c r="I24" s="314"/>
    </row>
    <row r="25" spans="1:9" ht="31.5" customHeight="1">
      <c r="A25" s="196" t="s">
        <v>224</v>
      </c>
      <c r="B25" s="311">
        <v>530</v>
      </c>
      <c r="C25" s="263" t="s">
        <v>197</v>
      </c>
      <c r="D25" s="263" t="s">
        <v>214</v>
      </c>
      <c r="E25" s="264" t="s">
        <v>220</v>
      </c>
      <c r="F25" s="215">
        <v>852</v>
      </c>
      <c r="G25" s="190">
        <v>0.5</v>
      </c>
      <c r="H25" s="190">
        <v>0.5</v>
      </c>
      <c r="I25" s="314"/>
    </row>
    <row r="26" spans="1:9" s="145" customFormat="1" ht="27" hidden="1" customHeight="1">
      <c r="A26" s="197" t="s">
        <v>225</v>
      </c>
      <c r="B26" s="311">
        <v>530</v>
      </c>
      <c r="C26" s="272" t="s">
        <v>197</v>
      </c>
      <c r="D26" s="272" t="s">
        <v>226</v>
      </c>
      <c r="E26" s="199" t="s">
        <v>227</v>
      </c>
      <c r="F26" s="254" t="s">
        <v>200</v>
      </c>
      <c r="G26" s="260"/>
      <c r="H26" s="200"/>
      <c r="I26" s="315"/>
    </row>
    <row r="27" spans="1:9" ht="37.5" hidden="1" customHeight="1">
      <c r="A27" s="196" t="s">
        <v>228</v>
      </c>
      <c r="B27" s="311">
        <v>530</v>
      </c>
      <c r="C27" s="266" t="s">
        <v>197</v>
      </c>
      <c r="D27" s="266" t="s">
        <v>226</v>
      </c>
      <c r="E27" s="201" t="s">
        <v>229</v>
      </c>
      <c r="F27" s="263" t="s">
        <v>200</v>
      </c>
      <c r="G27" s="276"/>
      <c r="H27" s="190"/>
      <c r="I27" s="312"/>
    </row>
    <row r="28" spans="1:9" ht="38.25" hidden="1" customHeight="1">
      <c r="A28" s="196" t="s">
        <v>230</v>
      </c>
      <c r="B28" s="311">
        <v>530</v>
      </c>
      <c r="C28" s="263" t="s">
        <v>197</v>
      </c>
      <c r="D28" s="263" t="s">
        <v>226</v>
      </c>
      <c r="E28" s="201" t="s">
        <v>229</v>
      </c>
      <c r="F28" s="201">
        <v>244</v>
      </c>
      <c r="G28" s="190"/>
      <c r="H28" s="190"/>
      <c r="I28" s="314"/>
    </row>
    <row r="29" spans="1:9" ht="58.5" customHeight="1">
      <c r="A29" s="126" t="s">
        <v>231</v>
      </c>
      <c r="B29" s="311">
        <v>530</v>
      </c>
      <c r="C29" s="263" t="s">
        <v>197</v>
      </c>
      <c r="D29" s="263" t="s">
        <v>232</v>
      </c>
      <c r="E29" s="199" t="s">
        <v>199</v>
      </c>
      <c r="F29" s="254" t="s">
        <v>200</v>
      </c>
      <c r="G29" s="260">
        <f t="shared" ref="G29:H33" si="1">G30</f>
        <v>196.4</v>
      </c>
      <c r="H29" s="260">
        <f t="shared" si="1"/>
        <v>111.1</v>
      </c>
      <c r="I29" s="309"/>
    </row>
    <row r="30" spans="1:9" ht="115.5" customHeight="1">
      <c r="A30" s="148" t="s">
        <v>233</v>
      </c>
      <c r="B30" s="311">
        <v>530</v>
      </c>
      <c r="C30" s="254" t="s">
        <v>197</v>
      </c>
      <c r="D30" s="254" t="s">
        <v>232</v>
      </c>
      <c r="E30" s="199" t="s">
        <v>234</v>
      </c>
      <c r="F30" s="254" t="s">
        <v>235</v>
      </c>
      <c r="G30" s="260">
        <f t="shared" si="1"/>
        <v>196.4</v>
      </c>
      <c r="H30" s="260">
        <f t="shared" si="1"/>
        <v>111.1</v>
      </c>
      <c r="I30" s="309"/>
    </row>
    <row r="31" spans="1:9" ht="151.5" customHeight="1">
      <c r="A31" s="141" t="s">
        <v>236</v>
      </c>
      <c r="B31" s="311">
        <v>530</v>
      </c>
      <c r="C31" s="263" t="s">
        <v>197</v>
      </c>
      <c r="D31" s="263" t="s">
        <v>232</v>
      </c>
      <c r="E31" s="201" t="s">
        <v>237</v>
      </c>
      <c r="F31" s="263" t="s">
        <v>235</v>
      </c>
      <c r="G31" s="276">
        <f t="shared" si="1"/>
        <v>196.4</v>
      </c>
      <c r="H31" s="276">
        <f t="shared" si="1"/>
        <v>111.1</v>
      </c>
      <c r="I31" s="316"/>
    </row>
    <row r="32" spans="1:9" ht="63.75" customHeight="1">
      <c r="A32" s="128" t="s">
        <v>238</v>
      </c>
      <c r="B32" s="311">
        <v>530</v>
      </c>
      <c r="C32" s="263" t="s">
        <v>197</v>
      </c>
      <c r="D32" s="263" t="s">
        <v>232</v>
      </c>
      <c r="E32" s="201" t="s">
        <v>239</v>
      </c>
      <c r="F32" s="263" t="s">
        <v>200</v>
      </c>
      <c r="G32" s="276">
        <f t="shared" si="1"/>
        <v>196.4</v>
      </c>
      <c r="H32" s="276">
        <f t="shared" si="1"/>
        <v>111.1</v>
      </c>
      <c r="I32" s="316"/>
    </row>
    <row r="33" spans="1:9" ht="31.5">
      <c r="A33" s="128" t="s">
        <v>240</v>
      </c>
      <c r="B33" s="311">
        <v>530</v>
      </c>
      <c r="C33" s="263" t="s">
        <v>197</v>
      </c>
      <c r="D33" s="263" t="s">
        <v>232</v>
      </c>
      <c r="E33" s="201" t="s">
        <v>241</v>
      </c>
      <c r="F33" s="263" t="s">
        <v>200</v>
      </c>
      <c r="G33" s="276">
        <f t="shared" si="1"/>
        <v>196.4</v>
      </c>
      <c r="H33" s="276">
        <f t="shared" si="1"/>
        <v>111.1</v>
      </c>
      <c r="I33" s="316"/>
    </row>
    <row r="34" spans="1:9" ht="31.5">
      <c r="A34" s="128" t="s">
        <v>242</v>
      </c>
      <c r="B34" s="311">
        <v>530</v>
      </c>
      <c r="C34" s="263" t="s">
        <v>197</v>
      </c>
      <c r="D34" s="263" t="s">
        <v>232</v>
      </c>
      <c r="E34" s="201" t="s">
        <v>241</v>
      </c>
      <c r="F34" s="263" t="s">
        <v>243</v>
      </c>
      <c r="G34" s="276">
        <v>196.4</v>
      </c>
      <c r="H34" s="276">
        <v>111.1</v>
      </c>
      <c r="I34" s="316"/>
    </row>
    <row r="35" spans="1:9" ht="16.5">
      <c r="A35" s="121" t="s">
        <v>244</v>
      </c>
      <c r="B35" s="253">
        <v>530</v>
      </c>
      <c r="C35" s="122" t="s">
        <v>197</v>
      </c>
      <c r="D35" s="122" t="s">
        <v>245</v>
      </c>
      <c r="E35" s="152"/>
      <c r="F35" s="129"/>
      <c r="G35" s="203">
        <f t="shared" ref="G35:H39" si="2">G36</f>
        <v>23.4</v>
      </c>
      <c r="H35" s="203">
        <f t="shared" si="2"/>
        <v>23.6</v>
      </c>
      <c r="I35" s="316"/>
    </row>
    <row r="36" spans="1:9" ht="16.5">
      <c r="A36" s="151" t="s">
        <v>246</v>
      </c>
      <c r="B36" s="311">
        <v>530</v>
      </c>
      <c r="C36" s="129" t="s">
        <v>197</v>
      </c>
      <c r="D36" s="129" t="s">
        <v>245</v>
      </c>
      <c r="E36" s="153">
        <v>9900000000</v>
      </c>
      <c r="F36" s="122"/>
      <c r="G36" s="204">
        <f t="shared" si="2"/>
        <v>23.4</v>
      </c>
      <c r="H36" s="204">
        <f t="shared" si="2"/>
        <v>23.6</v>
      </c>
      <c r="I36" s="316"/>
    </row>
    <row r="37" spans="1:9" ht="31.5">
      <c r="A37" s="151" t="s">
        <v>247</v>
      </c>
      <c r="B37" s="311">
        <v>530</v>
      </c>
      <c r="C37" s="129" t="s">
        <v>197</v>
      </c>
      <c r="D37" s="129" t="s">
        <v>245</v>
      </c>
      <c r="E37" s="152" t="s">
        <v>248</v>
      </c>
      <c r="F37" s="129"/>
      <c r="G37" s="204">
        <f t="shared" si="2"/>
        <v>23.4</v>
      </c>
      <c r="H37" s="204">
        <f t="shared" si="2"/>
        <v>23.6</v>
      </c>
      <c r="I37" s="316"/>
    </row>
    <row r="38" spans="1:9" ht="31.5">
      <c r="A38" s="151" t="s">
        <v>249</v>
      </c>
      <c r="B38" s="311">
        <v>530</v>
      </c>
      <c r="C38" s="129" t="s">
        <v>197</v>
      </c>
      <c r="D38" s="129" t="s">
        <v>245</v>
      </c>
      <c r="E38" s="152" t="s">
        <v>250</v>
      </c>
      <c r="F38" s="129"/>
      <c r="G38" s="204">
        <f t="shared" si="2"/>
        <v>23.4</v>
      </c>
      <c r="H38" s="204">
        <f t="shared" si="2"/>
        <v>23.6</v>
      </c>
      <c r="I38" s="316"/>
    </row>
    <row r="39" spans="1:9" ht="16.5">
      <c r="A39" s="151" t="s">
        <v>251</v>
      </c>
      <c r="B39" s="311">
        <v>530</v>
      </c>
      <c r="C39" s="129" t="s">
        <v>197</v>
      </c>
      <c r="D39" s="129" t="s">
        <v>245</v>
      </c>
      <c r="E39" s="152" t="s">
        <v>250</v>
      </c>
      <c r="F39" s="129" t="s">
        <v>252</v>
      </c>
      <c r="G39" s="204">
        <f t="shared" si="2"/>
        <v>23.4</v>
      </c>
      <c r="H39" s="204">
        <f t="shared" si="2"/>
        <v>23.6</v>
      </c>
      <c r="I39" s="316"/>
    </row>
    <row r="40" spans="1:9" ht="16.5">
      <c r="A40" s="151" t="s">
        <v>253</v>
      </c>
      <c r="B40" s="311">
        <v>530</v>
      </c>
      <c r="C40" s="129" t="s">
        <v>197</v>
      </c>
      <c r="D40" s="129" t="s">
        <v>245</v>
      </c>
      <c r="E40" s="152" t="s">
        <v>250</v>
      </c>
      <c r="F40" s="129" t="s">
        <v>254</v>
      </c>
      <c r="G40" s="204">
        <v>23.4</v>
      </c>
      <c r="H40" s="204">
        <v>23.6</v>
      </c>
      <c r="I40" s="316"/>
    </row>
    <row r="41" spans="1:9" ht="28.5" customHeight="1">
      <c r="A41" s="126" t="s">
        <v>255</v>
      </c>
      <c r="B41" s="253">
        <v>530</v>
      </c>
      <c r="C41" s="254" t="s">
        <v>202</v>
      </c>
      <c r="D41" s="254" t="s">
        <v>198</v>
      </c>
      <c r="E41" s="225" t="s">
        <v>256</v>
      </c>
      <c r="F41" s="224" t="s">
        <v>200</v>
      </c>
      <c r="G41" s="226">
        <f t="shared" ref="G41:H44" si="3">G42</f>
        <v>99.300000000000011</v>
      </c>
      <c r="H41" s="226">
        <f t="shared" si="3"/>
        <v>103.10000000000001</v>
      </c>
      <c r="I41" s="317"/>
    </row>
    <row r="42" spans="1:9" ht="28.5" customHeight="1">
      <c r="A42" s="128" t="s">
        <v>257</v>
      </c>
      <c r="B42" s="311">
        <v>530</v>
      </c>
      <c r="C42" s="263" t="s">
        <v>202</v>
      </c>
      <c r="D42" s="263" t="s">
        <v>258</v>
      </c>
      <c r="E42" s="223" t="s">
        <v>199</v>
      </c>
      <c r="F42" s="222" t="s">
        <v>200</v>
      </c>
      <c r="G42" s="211">
        <f t="shared" si="3"/>
        <v>99.300000000000011</v>
      </c>
      <c r="H42" s="211">
        <f t="shared" si="3"/>
        <v>103.10000000000001</v>
      </c>
      <c r="I42" s="318"/>
    </row>
    <row r="43" spans="1:9" ht="27" customHeight="1">
      <c r="A43" s="128" t="s">
        <v>259</v>
      </c>
      <c r="B43" s="311">
        <v>530</v>
      </c>
      <c r="C43" s="263" t="s">
        <v>202</v>
      </c>
      <c r="D43" s="263" t="s">
        <v>258</v>
      </c>
      <c r="E43" s="223" t="s">
        <v>260</v>
      </c>
      <c r="F43" s="222" t="s">
        <v>200</v>
      </c>
      <c r="G43" s="211">
        <f t="shared" si="3"/>
        <v>99.300000000000011</v>
      </c>
      <c r="H43" s="211">
        <f t="shared" si="3"/>
        <v>103.10000000000001</v>
      </c>
      <c r="I43" s="318"/>
    </row>
    <row r="44" spans="1:9" ht="37.5" customHeight="1">
      <c r="A44" s="128" t="s">
        <v>261</v>
      </c>
      <c r="B44" s="311">
        <v>530</v>
      </c>
      <c r="C44" s="263" t="s">
        <v>202</v>
      </c>
      <c r="D44" s="263" t="s">
        <v>258</v>
      </c>
      <c r="E44" s="223" t="s">
        <v>262</v>
      </c>
      <c r="F44" s="222" t="s">
        <v>200</v>
      </c>
      <c r="G44" s="211">
        <f t="shared" si="3"/>
        <v>99.300000000000011</v>
      </c>
      <c r="H44" s="211">
        <f t="shared" si="3"/>
        <v>103.10000000000001</v>
      </c>
      <c r="I44" s="318"/>
    </row>
    <row r="45" spans="1:9" ht="45" customHeight="1">
      <c r="A45" s="128" t="s">
        <v>263</v>
      </c>
      <c r="B45" s="311">
        <v>530</v>
      </c>
      <c r="C45" s="263" t="s">
        <v>202</v>
      </c>
      <c r="D45" s="263" t="s">
        <v>258</v>
      </c>
      <c r="E45" s="223" t="s">
        <v>264</v>
      </c>
      <c r="F45" s="222" t="s">
        <v>200</v>
      </c>
      <c r="G45" s="211">
        <f>G46+G49</f>
        <v>99.300000000000011</v>
      </c>
      <c r="H45" s="211">
        <f>H46+H49</f>
        <v>103.10000000000001</v>
      </c>
      <c r="I45" s="318"/>
    </row>
    <row r="46" spans="1:9" ht="45" customHeight="1">
      <c r="A46" s="162" t="s">
        <v>209</v>
      </c>
      <c r="B46" s="311">
        <v>530</v>
      </c>
      <c r="C46" s="263" t="s">
        <v>202</v>
      </c>
      <c r="D46" s="263" t="s">
        <v>258</v>
      </c>
      <c r="E46" s="223" t="s">
        <v>264</v>
      </c>
      <c r="F46" s="222" t="s">
        <v>210</v>
      </c>
      <c r="G46" s="211">
        <f>G47+G48</f>
        <v>79.900000000000006</v>
      </c>
      <c r="H46" s="211">
        <f>H47+H48</f>
        <v>79.900000000000006</v>
      </c>
      <c r="I46" s="318"/>
    </row>
    <row r="47" spans="1:9" ht="42" customHeight="1">
      <c r="A47" s="128" t="s">
        <v>265</v>
      </c>
      <c r="B47" s="311">
        <v>530</v>
      </c>
      <c r="C47" s="263" t="s">
        <v>202</v>
      </c>
      <c r="D47" s="263" t="s">
        <v>258</v>
      </c>
      <c r="E47" s="223" t="s">
        <v>264</v>
      </c>
      <c r="F47" s="223">
        <v>121</v>
      </c>
      <c r="G47" s="211">
        <v>61.4</v>
      </c>
      <c r="H47" s="211">
        <v>61.4</v>
      </c>
      <c r="I47" s="103"/>
    </row>
    <row r="48" spans="1:9" ht="61.5" customHeight="1">
      <c r="A48" s="128" t="s">
        <v>212</v>
      </c>
      <c r="B48" s="311">
        <v>530</v>
      </c>
      <c r="C48" s="263" t="s">
        <v>202</v>
      </c>
      <c r="D48" s="263" t="s">
        <v>258</v>
      </c>
      <c r="E48" s="223" t="s">
        <v>264</v>
      </c>
      <c r="F48" s="223">
        <v>129</v>
      </c>
      <c r="G48" s="211">
        <v>18.5</v>
      </c>
      <c r="H48" s="211">
        <v>18.5</v>
      </c>
      <c r="I48" s="103"/>
    </row>
    <row r="49" spans="1:10" ht="44.25" customHeight="1">
      <c r="A49" s="128" t="s">
        <v>222</v>
      </c>
      <c r="B49" s="311">
        <v>530</v>
      </c>
      <c r="C49" s="263" t="s">
        <v>202</v>
      </c>
      <c r="D49" s="263" t="s">
        <v>258</v>
      </c>
      <c r="E49" s="223" t="s">
        <v>264</v>
      </c>
      <c r="F49" s="223">
        <v>244</v>
      </c>
      <c r="G49" s="211">
        <v>19.399999999999999</v>
      </c>
      <c r="H49" s="211">
        <v>23.2</v>
      </c>
      <c r="I49" s="103"/>
    </row>
    <row r="50" spans="1:10" ht="48" hidden="1" customHeight="1">
      <c r="A50" s="126" t="s">
        <v>370</v>
      </c>
      <c r="B50" s="311">
        <v>530</v>
      </c>
      <c r="C50" s="254" t="s">
        <v>258</v>
      </c>
      <c r="D50" s="254" t="s">
        <v>198</v>
      </c>
      <c r="E50" s="225" t="s">
        <v>199</v>
      </c>
      <c r="F50" s="254" t="s">
        <v>200</v>
      </c>
      <c r="G50" s="319">
        <f>G51</f>
        <v>0</v>
      </c>
      <c r="H50" s="319">
        <f>H51</f>
        <v>0</v>
      </c>
      <c r="I50" s="320"/>
    </row>
    <row r="51" spans="1:10" ht="51.75" hidden="1" customHeight="1">
      <c r="A51" s="128" t="s">
        <v>371</v>
      </c>
      <c r="B51" s="311">
        <v>530</v>
      </c>
      <c r="C51" s="263" t="s">
        <v>258</v>
      </c>
      <c r="D51" s="263" t="s">
        <v>267</v>
      </c>
      <c r="E51" s="223" t="s">
        <v>199</v>
      </c>
      <c r="F51" s="263" t="s">
        <v>200</v>
      </c>
      <c r="G51" s="321"/>
      <c r="H51" s="321"/>
      <c r="I51" s="322"/>
      <c r="J51" s="209"/>
    </row>
    <row r="52" spans="1:10" ht="56.25" hidden="1" customHeight="1">
      <c r="A52" s="128" t="s">
        <v>372</v>
      </c>
      <c r="B52" s="311">
        <v>530</v>
      </c>
      <c r="C52" s="263" t="s">
        <v>258</v>
      </c>
      <c r="D52" s="263" t="s">
        <v>267</v>
      </c>
      <c r="E52" s="223" t="s">
        <v>373</v>
      </c>
      <c r="F52" s="263" t="s">
        <v>200</v>
      </c>
      <c r="G52" s="321"/>
      <c r="H52" s="323"/>
      <c r="I52" s="324"/>
      <c r="J52" s="209"/>
    </row>
    <row r="53" spans="1:10" ht="51.75" hidden="1" customHeight="1">
      <c r="A53" s="128" t="s">
        <v>269</v>
      </c>
      <c r="B53" s="311">
        <v>530</v>
      </c>
      <c r="C53" s="263" t="s">
        <v>258</v>
      </c>
      <c r="D53" s="263" t="s">
        <v>267</v>
      </c>
      <c r="E53" s="223" t="s">
        <v>373</v>
      </c>
      <c r="F53" s="263" t="s">
        <v>243</v>
      </c>
      <c r="G53" s="276"/>
      <c r="H53" s="211"/>
      <c r="I53" s="318"/>
      <c r="J53" s="209"/>
    </row>
    <row r="54" spans="1:10" ht="33.75" hidden="1" customHeight="1">
      <c r="A54" s="196" t="s">
        <v>348</v>
      </c>
      <c r="B54" s="311">
        <v>530</v>
      </c>
      <c r="C54" s="263" t="s">
        <v>258</v>
      </c>
      <c r="D54" s="263" t="s">
        <v>267</v>
      </c>
      <c r="E54" s="223" t="s">
        <v>248</v>
      </c>
      <c r="F54" s="263" t="s">
        <v>200</v>
      </c>
      <c r="G54" s="276"/>
      <c r="H54" s="211">
        <f>H55</f>
        <v>0</v>
      </c>
      <c r="I54" s="325"/>
      <c r="J54" s="212"/>
    </row>
    <row r="55" spans="1:10" ht="28.5" hidden="1" customHeight="1">
      <c r="A55" s="196" t="s">
        <v>266</v>
      </c>
      <c r="B55" s="311">
        <v>530</v>
      </c>
      <c r="C55" s="263" t="s">
        <v>258</v>
      </c>
      <c r="D55" s="263" t="s">
        <v>267</v>
      </c>
      <c r="E55" s="223" t="s">
        <v>227</v>
      </c>
      <c r="F55" s="263" t="s">
        <v>200</v>
      </c>
      <c r="G55" s="276"/>
      <c r="H55" s="211">
        <f>H56</f>
        <v>0</v>
      </c>
      <c r="I55" s="325"/>
    </row>
    <row r="56" spans="1:10" ht="63.75" hidden="1" customHeight="1">
      <c r="A56" s="141" t="s">
        <v>268</v>
      </c>
      <c r="B56" s="311">
        <v>530</v>
      </c>
      <c r="C56" s="263" t="s">
        <v>258</v>
      </c>
      <c r="D56" s="263" t="s">
        <v>267</v>
      </c>
      <c r="E56" s="223" t="s">
        <v>374</v>
      </c>
      <c r="F56" s="263" t="s">
        <v>200</v>
      </c>
      <c r="G56" s="276"/>
      <c r="H56" s="211">
        <f>H57</f>
        <v>0</v>
      </c>
      <c r="I56" s="318"/>
    </row>
    <row r="57" spans="1:10" ht="48.75" hidden="1" customHeight="1">
      <c r="A57" s="196" t="s">
        <v>269</v>
      </c>
      <c r="B57" s="311">
        <v>530</v>
      </c>
      <c r="C57" s="263" t="s">
        <v>258</v>
      </c>
      <c r="D57" s="263" t="s">
        <v>267</v>
      </c>
      <c r="E57" s="223" t="s">
        <v>374</v>
      </c>
      <c r="F57" s="263" t="s">
        <v>243</v>
      </c>
      <c r="G57" s="276"/>
      <c r="H57" s="211"/>
      <c r="I57" s="318"/>
    </row>
    <row r="58" spans="1:10" ht="30.75" hidden="1" customHeight="1">
      <c r="A58" s="213" t="s">
        <v>270</v>
      </c>
      <c r="B58" s="311">
        <v>530</v>
      </c>
      <c r="C58" s="254" t="s">
        <v>214</v>
      </c>
      <c r="D58" s="254" t="s">
        <v>198</v>
      </c>
      <c r="E58" s="225" t="s">
        <v>199</v>
      </c>
      <c r="F58" s="254" t="s">
        <v>200</v>
      </c>
      <c r="G58" s="260">
        <f>G59+G69</f>
        <v>60</v>
      </c>
      <c r="H58" s="260">
        <f>H59+H69</f>
        <v>60</v>
      </c>
      <c r="I58" s="309"/>
      <c r="J58" s="209"/>
    </row>
    <row r="59" spans="1:10" ht="28.5" hidden="1" customHeight="1">
      <c r="A59" s="126" t="s">
        <v>271</v>
      </c>
      <c r="B59" s="311">
        <v>530</v>
      </c>
      <c r="C59" s="263" t="s">
        <v>214</v>
      </c>
      <c r="D59" s="263" t="s">
        <v>267</v>
      </c>
      <c r="E59" s="263" t="s">
        <v>199</v>
      </c>
      <c r="F59" s="263" t="s">
        <v>200</v>
      </c>
      <c r="G59" s="276">
        <f>G60</f>
        <v>0</v>
      </c>
      <c r="H59" s="276">
        <f>H60</f>
        <v>0</v>
      </c>
      <c r="I59" s="316"/>
      <c r="J59" s="214"/>
    </row>
    <row r="60" spans="1:10" ht="91.5" hidden="1" customHeight="1">
      <c r="A60" s="126" t="s">
        <v>272</v>
      </c>
      <c r="B60" s="311">
        <v>530</v>
      </c>
      <c r="C60" s="263" t="s">
        <v>214</v>
      </c>
      <c r="D60" s="263" t="s">
        <v>267</v>
      </c>
      <c r="E60" s="263" t="s">
        <v>273</v>
      </c>
      <c r="F60" s="263" t="s">
        <v>200</v>
      </c>
      <c r="G60" s="276">
        <f>G61</f>
        <v>0</v>
      </c>
      <c r="H60" s="276">
        <f>H61</f>
        <v>0</v>
      </c>
      <c r="I60" s="316"/>
    </row>
    <row r="61" spans="1:10" ht="66.75" hidden="1" customHeight="1">
      <c r="A61" s="162" t="s">
        <v>274</v>
      </c>
      <c r="B61" s="311">
        <v>530</v>
      </c>
      <c r="C61" s="215" t="s">
        <v>214</v>
      </c>
      <c r="D61" s="215" t="s">
        <v>267</v>
      </c>
      <c r="E61" s="201" t="s">
        <v>275</v>
      </c>
      <c r="F61" s="215" t="s">
        <v>200</v>
      </c>
      <c r="G61" s="190">
        <f>G63+G65+G67</f>
        <v>0</v>
      </c>
      <c r="H61" s="190">
        <f>H63+H65+H67</f>
        <v>0</v>
      </c>
      <c r="I61" s="312"/>
    </row>
    <row r="62" spans="1:10" ht="39.75" hidden="1" customHeight="1">
      <c r="A62" s="162" t="s">
        <v>276</v>
      </c>
      <c r="B62" s="311">
        <v>530</v>
      </c>
      <c r="C62" s="215" t="s">
        <v>214</v>
      </c>
      <c r="D62" s="215" t="s">
        <v>267</v>
      </c>
      <c r="E62" s="201" t="s">
        <v>277</v>
      </c>
      <c r="F62" s="215" t="s">
        <v>200</v>
      </c>
      <c r="G62" s="190">
        <f>G63+G65+G67</f>
        <v>0</v>
      </c>
      <c r="H62" s="190">
        <f>H63+H65+H67</f>
        <v>0</v>
      </c>
      <c r="I62" s="312"/>
    </row>
    <row r="63" spans="1:10" ht="31.5" hidden="1">
      <c r="A63" s="162" t="s">
        <v>278</v>
      </c>
      <c r="B63" s="311">
        <v>530</v>
      </c>
      <c r="C63" s="215" t="s">
        <v>214</v>
      </c>
      <c r="D63" s="215" t="s">
        <v>267</v>
      </c>
      <c r="E63" s="201" t="s">
        <v>279</v>
      </c>
      <c r="F63" s="215" t="s">
        <v>200</v>
      </c>
      <c r="G63" s="190">
        <f>G64</f>
        <v>0</v>
      </c>
      <c r="H63" s="190">
        <f>H64</f>
        <v>0</v>
      </c>
      <c r="I63" s="312"/>
    </row>
    <row r="64" spans="1:10" ht="41.25" hidden="1" customHeight="1">
      <c r="A64" s="162" t="s">
        <v>269</v>
      </c>
      <c r="B64" s="311">
        <v>530</v>
      </c>
      <c r="C64" s="215" t="s">
        <v>214</v>
      </c>
      <c r="D64" s="215" t="s">
        <v>267</v>
      </c>
      <c r="E64" s="201" t="s">
        <v>279</v>
      </c>
      <c r="F64" s="201">
        <v>244</v>
      </c>
      <c r="G64" s="190">
        <v>0</v>
      </c>
      <c r="H64" s="190">
        <v>0</v>
      </c>
      <c r="I64" s="312"/>
    </row>
    <row r="65" spans="1:9" ht="40.5" hidden="1" customHeight="1">
      <c r="A65" s="162" t="s">
        <v>280</v>
      </c>
      <c r="B65" s="311">
        <v>530</v>
      </c>
      <c r="C65" s="215" t="s">
        <v>214</v>
      </c>
      <c r="D65" s="215" t="s">
        <v>267</v>
      </c>
      <c r="E65" s="201" t="s">
        <v>281</v>
      </c>
      <c r="F65" s="215" t="s">
        <v>200</v>
      </c>
      <c r="G65" s="190">
        <f>G66</f>
        <v>0</v>
      </c>
      <c r="H65" s="190">
        <f>H66</f>
        <v>0</v>
      </c>
      <c r="I65" s="312"/>
    </row>
    <row r="66" spans="1:9" ht="39" hidden="1" customHeight="1">
      <c r="A66" s="162" t="s">
        <v>269</v>
      </c>
      <c r="B66" s="311">
        <v>530</v>
      </c>
      <c r="C66" s="215" t="s">
        <v>214</v>
      </c>
      <c r="D66" s="215" t="s">
        <v>267</v>
      </c>
      <c r="E66" s="201" t="s">
        <v>281</v>
      </c>
      <c r="F66" s="201">
        <v>244</v>
      </c>
      <c r="G66" s="190">
        <v>0</v>
      </c>
      <c r="H66" s="190">
        <v>0</v>
      </c>
      <c r="I66" s="312"/>
    </row>
    <row r="67" spans="1:9" ht="31.5" hidden="1">
      <c r="A67" s="162" t="s">
        <v>375</v>
      </c>
      <c r="B67" s="311">
        <v>530</v>
      </c>
      <c r="C67" s="215" t="s">
        <v>214</v>
      </c>
      <c r="D67" s="215" t="s">
        <v>267</v>
      </c>
      <c r="E67" s="201" t="s">
        <v>376</v>
      </c>
      <c r="F67" s="215" t="s">
        <v>200</v>
      </c>
      <c r="G67" s="190">
        <f>G68</f>
        <v>0</v>
      </c>
      <c r="H67" s="190">
        <v>0</v>
      </c>
      <c r="I67" s="312"/>
    </row>
    <row r="68" spans="1:9" ht="39.75" hidden="1" customHeight="1">
      <c r="A68" s="162" t="s">
        <v>269</v>
      </c>
      <c r="B68" s="311">
        <v>530</v>
      </c>
      <c r="C68" s="215" t="s">
        <v>214</v>
      </c>
      <c r="D68" s="215" t="s">
        <v>267</v>
      </c>
      <c r="E68" s="201" t="s">
        <v>377</v>
      </c>
      <c r="F68" s="201">
        <v>244</v>
      </c>
      <c r="G68" s="190">
        <v>0</v>
      </c>
      <c r="H68" s="190">
        <v>0</v>
      </c>
      <c r="I68" s="312"/>
    </row>
    <row r="69" spans="1:9" ht="31.5">
      <c r="A69" s="126" t="s">
        <v>284</v>
      </c>
      <c r="B69" s="311">
        <v>530</v>
      </c>
      <c r="C69" s="216" t="s">
        <v>214</v>
      </c>
      <c r="D69" s="216">
        <v>12</v>
      </c>
      <c r="E69" s="217" t="s">
        <v>199</v>
      </c>
      <c r="F69" s="216" t="s">
        <v>200</v>
      </c>
      <c r="G69" s="200">
        <f t="shared" ref="G69:H72" si="4">G70</f>
        <v>60</v>
      </c>
      <c r="H69" s="200">
        <f t="shared" si="4"/>
        <v>60</v>
      </c>
      <c r="I69" s="315"/>
    </row>
    <row r="70" spans="1:9" ht="31.5">
      <c r="A70" s="162" t="s">
        <v>348</v>
      </c>
      <c r="B70" s="311">
        <v>530</v>
      </c>
      <c r="C70" s="215" t="s">
        <v>214</v>
      </c>
      <c r="D70" s="215">
        <v>12</v>
      </c>
      <c r="E70" s="201" t="s">
        <v>248</v>
      </c>
      <c r="F70" s="215" t="s">
        <v>200</v>
      </c>
      <c r="G70" s="190">
        <f t="shared" si="4"/>
        <v>60</v>
      </c>
      <c r="H70" s="190">
        <f t="shared" si="4"/>
        <v>60</v>
      </c>
      <c r="I70" s="312"/>
    </row>
    <row r="71" spans="1:9" ht="40.9" customHeight="1">
      <c r="A71" s="128" t="s">
        <v>286</v>
      </c>
      <c r="B71" s="311">
        <v>530</v>
      </c>
      <c r="C71" s="215" t="s">
        <v>214</v>
      </c>
      <c r="D71" s="215">
        <v>12</v>
      </c>
      <c r="E71" s="201" t="s">
        <v>227</v>
      </c>
      <c r="F71" s="215" t="s">
        <v>200</v>
      </c>
      <c r="G71" s="190">
        <f t="shared" si="4"/>
        <v>60</v>
      </c>
      <c r="H71" s="190">
        <f t="shared" si="4"/>
        <v>60</v>
      </c>
      <c r="I71" s="312"/>
    </row>
    <row r="72" spans="1:9" ht="21" customHeight="1">
      <c r="A72" s="162" t="s">
        <v>287</v>
      </c>
      <c r="B72" s="311">
        <v>530</v>
      </c>
      <c r="C72" s="215" t="s">
        <v>214</v>
      </c>
      <c r="D72" s="215">
        <v>12</v>
      </c>
      <c r="E72" s="218" t="s">
        <v>288</v>
      </c>
      <c r="F72" s="215" t="s">
        <v>200</v>
      </c>
      <c r="G72" s="190">
        <f t="shared" si="4"/>
        <v>60</v>
      </c>
      <c r="H72" s="190">
        <f t="shared" si="4"/>
        <v>60</v>
      </c>
      <c r="I72" s="312"/>
    </row>
    <row r="73" spans="1:9" ht="60.75" customHeight="1">
      <c r="A73" s="162" t="s">
        <v>269</v>
      </c>
      <c r="B73" s="311">
        <v>530</v>
      </c>
      <c r="C73" s="215" t="s">
        <v>214</v>
      </c>
      <c r="D73" s="215">
        <v>12</v>
      </c>
      <c r="E73" s="201" t="s">
        <v>289</v>
      </c>
      <c r="F73" s="201">
        <v>244</v>
      </c>
      <c r="G73" s="190">
        <v>60</v>
      </c>
      <c r="H73" s="190">
        <v>60</v>
      </c>
      <c r="I73" s="312"/>
    </row>
    <row r="74" spans="1:9" ht="25.9" hidden="1" customHeight="1">
      <c r="A74" s="213" t="s">
        <v>270</v>
      </c>
      <c r="B74" s="253">
        <v>530</v>
      </c>
      <c r="C74" s="254" t="s">
        <v>214</v>
      </c>
      <c r="D74" s="254" t="s">
        <v>198</v>
      </c>
      <c r="E74" s="225" t="s">
        <v>199</v>
      </c>
      <c r="F74" s="254" t="s">
        <v>200</v>
      </c>
      <c r="G74" s="200">
        <f t="shared" ref="G74:H79" si="5">G75</f>
        <v>0</v>
      </c>
      <c r="H74" s="200">
        <f t="shared" si="5"/>
        <v>0</v>
      </c>
      <c r="I74" s="326"/>
    </row>
    <row r="75" spans="1:9" ht="27" hidden="1" customHeight="1">
      <c r="A75" s="148" t="s">
        <v>271</v>
      </c>
      <c r="B75" s="253">
        <v>530</v>
      </c>
      <c r="C75" s="254" t="s">
        <v>214</v>
      </c>
      <c r="D75" s="254" t="s">
        <v>267</v>
      </c>
      <c r="E75" s="254" t="s">
        <v>199</v>
      </c>
      <c r="F75" s="254" t="s">
        <v>200</v>
      </c>
      <c r="G75" s="200">
        <f t="shared" si="5"/>
        <v>0</v>
      </c>
      <c r="H75" s="200">
        <f t="shared" si="5"/>
        <v>0</v>
      </c>
      <c r="I75" s="327"/>
    </row>
    <row r="76" spans="1:9" ht="60.75" hidden="1" customHeight="1">
      <c r="A76" s="126" t="s">
        <v>392</v>
      </c>
      <c r="B76" s="311">
        <v>530</v>
      </c>
      <c r="C76" s="263" t="s">
        <v>214</v>
      </c>
      <c r="D76" s="263" t="s">
        <v>267</v>
      </c>
      <c r="E76" s="263" t="s">
        <v>273</v>
      </c>
      <c r="F76" s="263" t="s">
        <v>200</v>
      </c>
      <c r="G76" s="190">
        <f t="shared" si="5"/>
        <v>0</v>
      </c>
      <c r="H76" s="190">
        <f t="shared" si="5"/>
        <v>0</v>
      </c>
      <c r="I76" s="327"/>
    </row>
    <row r="77" spans="1:9" ht="37.15" hidden="1" customHeight="1">
      <c r="A77" s="162" t="s">
        <v>274</v>
      </c>
      <c r="B77" s="311">
        <v>530</v>
      </c>
      <c r="C77" s="215" t="s">
        <v>214</v>
      </c>
      <c r="D77" s="215" t="s">
        <v>267</v>
      </c>
      <c r="E77" s="201" t="s">
        <v>275</v>
      </c>
      <c r="F77" s="215" t="s">
        <v>200</v>
      </c>
      <c r="G77" s="190">
        <f t="shared" si="5"/>
        <v>0</v>
      </c>
      <c r="H77" s="190">
        <f t="shared" si="5"/>
        <v>0</v>
      </c>
      <c r="I77" s="327"/>
    </row>
    <row r="78" spans="1:9" ht="37.15" hidden="1" customHeight="1">
      <c r="A78" s="162" t="s">
        <v>276</v>
      </c>
      <c r="B78" s="311">
        <v>530</v>
      </c>
      <c r="C78" s="215" t="s">
        <v>214</v>
      </c>
      <c r="D78" s="215" t="s">
        <v>267</v>
      </c>
      <c r="E78" s="201" t="s">
        <v>277</v>
      </c>
      <c r="F78" s="215" t="s">
        <v>200</v>
      </c>
      <c r="G78" s="190">
        <f t="shared" si="5"/>
        <v>0</v>
      </c>
      <c r="H78" s="190">
        <f t="shared" si="5"/>
        <v>0</v>
      </c>
      <c r="I78" s="327"/>
    </row>
    <row r="79" spans="1:9" ht="36.6" hidden="1" customHeight="1">
      <c r="A79" s="162" t="s">
        <v>278</v>
      </c>
      <c r="B79" s="311">
        <v>530</v>
      </c>
      <c r="C79" s="215" t="s">
        <v>214</v>
      </c>
      <c r="D79" s="215" t="s">
        <v>267</v>
      </c>
      <c r="E79" s="201" t="s">
        <v>279</v>
      </c>
      <c r="F79" s="215" t="s">
        <v>200</v>
      </c>
      <c r="G79" s="190">
        <f t="shared" si="5"/>
        <v>0</v>
      </c>
      <c r="H79" s="190">
        <f t="shared" si="5"/>
        <v>0</v>
      </c>
      <c r="I79" s="327"/>
    </row>
    <row r="80" spans="1:9" ht="37.15" hidden="1" customHeight="1">
      <c r="A80" s="162" t="s">
        <v>269</v>
      </c>
      <c r="B80" s="311">
        <v>530</v>
      </c>
      <c r="C80" s="215" t="s">
        <v>214</v>
      </c>
      <c r="D80" s="215" t="s">
        <v>267</v>
      </c>
      <c r="E80" s="201" t="s">
        <v>279</v>
      </c>
      <c r="F80" s="201">
        <v>244</v>
      </c>
      <c r="G80" s="190">
        <v>0</v>
      </c>
      <c r="H80" s="190">
        <v>0</v>
      </c>
      <c r="I80" s="312"/>
    </row>
    <row r="81" spans="1:9" ht="27" customHeight="1">
      <c r="A81" s="159" t="s">
        <v>290</v>
      </c>
      <c r="B81" s="253">
        <v>530</v>
      </c>
      <c r="C81" s="216" t="s">
        <v>291</v>
      </c>
      <c r="D81" s="216" t="s">
        <v>198</v>
      </c>
      <c r="E81" s="199" t="s">
        <v>199</v>
      </c>
      <c r="F81" s="216" t="s">
        <v>200</v>
      </c>
      <c r="G81" s="200">
        <f>G82+G89</f>
        <v>147.9</v>
      </c>
      <c r="H81" s="200">
        <f>H82+H89</f>
        <v>220.8</v>
      </c>
      <c r="I81" s="315"/>
    </row>
    <row r="82" spans="1:9" ht="28.5" customHeight="1">
      <c r="A82" s="159" t="s">
        <v>292</v>
      </c>
      <c r="B82" s="253">
        <v>530</v>
      </c>
      <c r="C82" s="216" t="s">
        <v>291</v>
      </c>
      <c r="D82" s="216" t="s">
        <v>202</v>
      </c>
      <c r="E82" s="199" t="s">
        <v>199</v>
      </c>
      <c r="F82" s="216" t="s">
        <v>200</v>
      </c>
      <c r="G82" s="200">
        <f t="shared" ref="G82:H85" si="6">G83</f>
        <v>37.4</v>
      </c>
      <c r="H82" s="200">
        <f t="shared" si="6"/>
        <v>37.4</v>
      </c>
      <c r="I82" s="328"/>
    </row>
    <row r="83" spans="1:9" ht="63">
      <c r="A83" s="126" t="s">
        <v>293</v>
      </c>
      <c r="B83" s="253">
        <v>530</v>
      </c>
      <c r="C83" s="263" t="s">
        <v>291</v>
      </c>
      <c r="D83" s="263" t="s">
        <v>202</v>
      </c>
      <c r="E83" s="263" t="s">
        <v>294</v>
      </c>
      <c r="F83" s="263" t="s">
        <v>200</v>
      </c>
      <c r="G83" s="276">
        <f t="shared" si="6"/>
        <v>37.4</v>
      </c>
      <c r="H83" s="276">
        <f t="shared" si="6"/>
        <v>37.4</v>
      </c>
      <c r="I83" s="316"/>
    </row>
    <row r="84" spans="1:9" ht="63">
      <c r="A84" s="162" t="s">
        <v>295</v>
      </c>
      <c r="B84" s="253">
        <v>530</v>
      </c>
      <c r="C84" s="215" t="s">
        <v>291</v>
      </c>
      <c r="D84" s="215" t="s">
        <v>202</v>
      </c>
      <c r="E84" s="201" t="s">
        <v>296</v>
      </c>
      <c r="F84" s="215" t="s">
        <v>200</v>
      </c>
      <c r="G84" s="190">
        <f t="shared" si="6"/>
        <v>37.4</v>
      </c>
      <c r="H84" s="190">
        <f t="shared" si="6"/>
        <v>37.4</v>
      </c>
      <c r="I84" s="312"/>
    </row>
    <row r="85" spans="1:9" ht="63">
      <c r="A85" s="162" t="s">
        <v>297</v>
      </c>
      <c r="B85" s="253">
        <v>530</v>
      </c>
      <c r="C85" s="215" t="s">
        <v>291</v>
      </c>
      <c r="D85" s="215" t="s">
        <v>202</v>
      </c>
      <c r="E85" s="201" t="s">
        <v>298</v>
      </c>
      <c r="F85" s="215" t="s">
        <v>200</v>
      </c>
      <c r="G85" s="190">
        <f t="shared" si="6"/>
        <v>37.4</v>
      </c>
      <c r="H85" s="190">
        <f t="shared" si="6"/>
        <v>37.4</v>
      </c>
      <c r="I85" s="312"/>
    </row>
    <row r="86" spans="1:9" ht="47.25">
      <c r="A86" s="162" t="s">
        <v>299</v>
      </c>
      <c r="B86" s="253">
        <v>530</v>
      </c>
      <c r="C86" s="215" t="s">
        <v>291</v>
      </c>
      <c r="D86" s="215" t="s">
        <v>202</v>
      </c>
      <c r="E86" s="201" t="s">
        <v>300</v>
      </c>
      <c r="F86" s="215" t="s">
        <v>200</v>
      </c>
      <c r="G86" s="190">
        <f>G87</f>
        <v>37.4</v>
      </c>
      <c r="H86" s="190">
        <f>H87+H88</f>
        <v>37.4</v>
      </c>
      <c r="I86" s="312"/>
    </row>
    <row r="87" spans="1:9" ht="31.5">
      <c r="A87" s="162" t="s">
        <v>269</v>
      </c>
      <c r="B87" s="253">
        <v>530</v>
      </c>
      <c r="C87" s="215" t="s">
        <v>291</v>
      </c>
      <c r="D87" s="215" t="s">
        <v>202</v>
      </c>
      <c r="E87" s="201" t="s">
        <v>300</v>
      </c>
      <c r="F87" s="201">
        <v>244</v>
      </c>
      <c r="G87" s="190">
        <v>37.4</v>
      </c>
      <c r="H87" s="190">
        <v>37.4</v>
      </c>
      <c r="I87" s="312"/>
    </row>
    <row r="88" spans="1:9" ht="59.25" customHeight="1">
      <c r="A88" s="162" t="s">
        <v>301</v>
      </c>
      <c r="B88" s="253">
        <v>530</v>
      </c>
      <c r="C88" s="215" t="s">
        <v>291</v>
      </c>
      <c r="D88" s="215" t="s">
        <v>202</v>
      </c>
      <c r="E88" s="201" t="s">
        <v>300</v>
      </c>
      <c r="F88" s="201">
        <v>810</v>
      </c>
      <c r="G88" s="190">
        <v>0</v>
      </c>
      <c r="H88" s="190">
        <v>0</v>
      </c>
      <c r="I88" s="312"/>
    </row>
    <row r="89" spans="1:9" ht="33" customHeight="1">
      <c r="A89" s="159" t="s">
        <v>302</v>
      </c>
      <c r="B89" s="253">
        <v>530</v>
      </c>
      <c r="C89" s="216" t="s">
        <v>291</v>
      </c>
      <c r="D89" s="216" t="s">
        <v>258</v>
      </c>
      <c r="E89" s="199" t="s">
        <v>199</v>
      </c>
      <c r="F89" s="216" t="s">
        <v>200</v>
      </c>
      <c r="G89" s="200">
        <f>G90</f>
        <v>110.5</v>
      </c>
      <c r="H89" s="200">
        <f>H90</f>
        <v>183.4</v>
      </c>
      <c r="I89" s="315"/>
    </row>
    <row r="90" spans="1:9" ht="75" customHeight="1">
      <c r="A90" s="142" t="s">
        <v>303</v>
      </c>
      <c r="B90" s="253">
        <v>530</v>
      </c>
      <c r="C90" s="254" t="s">
        <v>291</v>
      </c>
      <c r="D90" s="254" t="s">
        <v>258</v>
      </c>
      <c r="E90" s="254" t="s">
        <v>294</v>
      </c>
      <c r="F90" s="254" t="s">
        <v>200</v>
      </c>
      <c r="G90" s="260">
        <f>G91+G109+G111</f>
        <v>110.5</v>
      </c>
      <c r="H90" s="260">
        <f>H91+H109+H111+H115</f>
        <v>183.4</v>
      </c>
      <c r="I90" s="309"/>
    </row>
    <row r="91" spans="1:9" ht="61.9" customHeight="1">
      <c r="A91" s="162" t="s">
        <v>304</v>
      </c>
      <c r="B91" s="311">
        <v>530</v>
      </c>
      <c r="C91" s="215" t="s">
        <v>291</v>
      </c>
      <c r="D91" s="215" t="s">
        <v>258</v>
      </c>
      <c r="E91" s="201" t="s">
        <v>305</v>
      </c>
      <c r="F91" s="215" t="s">
        <v>200</v>
      </c>
      <c r="G91" s="190">
        <f t="shared" ref="G91:H93" si="7">G92</f>
        <v>58.8</v>
      </c>
      <c r="H91" s="190">
        <f t="shared" si="7"/>
        <v>62.4</v>
      </c>
      <c r="I91" s="312"/>
    </row>
    <row r="92" spans="1:9" ht="31.5">
      <c r="A92" s="162" t="s">
        <v>306</v>
      </c>
      <c r="B92" s="311">
        <v>530</v>
      </c>
      <c r="C92" s="215" t="s">
        <v>291</v>
      </c>
      <c r="D92" s="215" t="s">
        <v>258</v>
      </c>
      <c r="E92" s="201" t="s">
        <v>307</v>
      </c>
      <c r="F92" s="215" t="s">
        <v>200</v>
      </c>
      <c r="G92" s="190">
        <f t="shared" si="7"/>
        <v>58.8</v>
      </c>
      <c r="H92" s="190">
        <f t="shared" si="7"/>
        <v>62.4</v>
      </c>
      <c r="I92" s="312"/>
    </row>
    <row r="93" spans="1:9" ht="31.5">
      <c r="A93" s="162" t="s">
        <v>308</v>
      </c>
      <c r="B93" s="311">
        <v>530</v>
      </c>
      <c r="C93" s="215" t="s">
        <v>291</v>
      </c>
      <c r="D93" s="215" t="s">
        <v>258</v>
      </c>
      <c r="E93" s="201" t="s">
        <v>309</v>
      </c>
      <c r="F93" s="215" t="s">
        <v>200</v>
      </c>
      <c r="G93" s="190">
        <f t="shared" si="7"/>
        <v>58.8</v>
      </c>
      <c r="H93" s="190">
        <f t="shared" si="7"/>
        <v>62.4</v>
      </c>
      <c r="I93" s="312"/>
    </row>
    <row r="94" spans="1:9" ht="34.5" customHeight="1">
      <c r="A94" s="162" t="s">
        <v>269</v>
      </c>
      <c r="B94" s="311">
        <v>530</v>
      </c>
      <c r="C94" s="215" t="s">
        <v>291</v>
      </c>
      <c r="D94" s="215" t="s">
        <v>258</v>
      </c>
      <c r="E94" s="201" t="s">
        <v>309</v>
      </c>
      <c r="F94" s="201">
        <v>244</v>
      </c>
      <c r="G94" s="190">
        <v>58.8</v>
      </c>
      <c r="H94" s="190">
        <v>62.4</v>
      </c>
      <c r="I94" s="312"/>
    </row>
    <row r="95" spans="1:9" ht="31.5" hidden="1">
      <c r="A95" s="162" t="s">
        <v>310</v>
      </c>
      <c r="B95" s="311">
        <v>530</v>
      </c>
      <c r="C95" s="215" t="s">
        <v>291</v>
      </c>
      <c r="D95" s="215" t="s">
        <v>258</v>
      </c>
      <c r="E95" s="201" t="s">
        <v>311</v>
      </c>
      <c r="F95" s="215" t="s">
        <v>200</v>
      </c>
      <c r="G95" s="190"/>
      <c r="H95" s="190">
        <f>H96</f>
        <v>0</v>
      </c>
      <c r="I95" s="312"/>
    </row>
    <row r="96" spans="1:9" ht="31.5" hidden="1">
      <c r="A96" s="162" t="s">
        <v>312</v>
      </c>
      <c r="B96" s="311">
        <v>530</v>
      </c>
      <c r="C96" s="215" t="s">
        <v>291</v>
      </c>
      <c r="D96" s="215" t="s">
        <v>258</v>
      </c>
      <c r="E96" s="201" t="s">
        <v>313</v>
      </c>
      <c r="F96" s="215" t="s">
        <v>200</v>
      </c>
      <c r="G96" s="190"/>
      <c r="H96" s="190">
        <f>H97</f>
        <v>0</v>
      </c>
      <c r="I96" s="312"/>
    </row>
    <row r="97" spans="1:11" ht="16.5" hidden="1">
      <c r="A97" s="162" t="s">
        <v>314</v>
      </c>
      <c r="B97" s="311">
        <v>530</v>
      </c>
      <c r="C97" s="215" t="s">
        <v>291</v>
      </c>
      <c r="D97" s="215" t="s">
        <v>258</v>
      </c>
      <c r="E97" s="201" t="s">
        <v>315</v>
      </c>
      <c r="F97" s="215" t="s">
        <v>200</v>
      </c>
      <c r="G97" s="190"/>
      <c r="H97" s="190">
        <f>H98</f>
        <v>0</v>
      </c>
      <c r="I97" s="312"/>
    </row>
    <row r="98" spans="1:11" ht="31.5" hidden="1">
      <c r="A98" s="162" t="s">
        <v>269</v>
      </c>
      <c r="B98" s="311">
        <v>530</v>
      </c>
      <c r="C98" s="215" t="s">
        <v>291</v>
      </c>
      <c r="D98" s="215" t="s">
        <v>258</v>
      </c>
      <c r="E98" s="201" t="s">
        <v>315</v>
      </c>
      <c r="F98" s="201">
        <v>244</v>
      </c>
      <c r="G98" s="190"/>
      <c r="H98" s="190"/>
      <c r="I98" s="312"/>
    </row>
    <row r="99" spans="1:11" ht="31.5" hidden="1">
      <c r="A99" s="162" t="s">
        <v>316</v>
      </c>
      <c r="B99" s="311">
        <v>530</v>
      </c>
      <c r="C99" s="215" t="s">
        <v>291</v>
      </c>
      <c r="D99" s="215" t="s">
        <v>258</v>
      </c>
      <c r="E99" s="201" t="s">
        <v>317</v>
      </c>
      <c r="F99" s="215" t="s">
        <v>200</v>
      </c>
      <c r="G99" s="190">
        <f>G100</f>
        <v>0</v>
      </c>
      <c r="H99" s="190">
        <f>H100</f>
        <v>0</v>
      </c>
      <c r="I99" s="312"/>
      <c r="K99" s="125"/>
    </row>
    <row r="100" spans="1:11" ht="47.25" hidden="1">
      <c r="A100" s="162" t="s">
        <v>318</v>
      </c>
      <c r="B100" s="311">
        <v>530</v>
      </c>
      <c r="C100" s="215" t="s">
        <v>291</v>
      </c>
      <c r="D100" s="215" t="s">
        <v>258</v>
      </c>
      <c r="E100" s="201" t="s">
        <v>319</v>
      </c>
      <c r="F100" s="215" t="s">
        <v>200</v>
      </c>
      <c r="G100" s="190">
        <f>G101+G103+G105+G107</f>
        <v>0</v>
      </c>
      <c r="H100" s="190">
        <f>H101+H103+H105+H107</f>
        <v>0</v>
      </c>
      <c r="I100" s="312"/>
    </row>
    <row r="101" spans="1:11" ht="24" hidden="1" customHeight="1">
      <c r="A101" s="162" t="s">
        <v>320</v>
      </c>
      <c r="B101" s="311">
        <v>530</v>
      </c>
      <c r="C101" s="215" t="s">
        <v>291</v>
      </c>
      <c r="D101" s="215" t="s">
        <v>258</v>
      </c>
      <c r="E101" s="201" t="s">
        <v>321</v>
      </c>
      <c r="F101" s="215" t="s">
        <v>200</v>
      </c>
      <c r="G101" s="190"/>
      <c r="H101" s="190"/>
      <c r="I101" s="312"/>
    </row>
    <row r="102" spans="1:11" ht="42" hidden="1" customHeight="1">
      <c r="A102" s="162" t="s">
        <v>269</v>
      </c>
      <c r="B102" s="311">
        <v>530</v>
      </c>
      <c r="C102" s="215" t="s">
        <v>291</v>
      </c>
      <c r="D102" s="215" t="s">
        <v>258</v>
      </c>
      <c r="E102" s="201" t="s">
        <v>321</v>
      </c>
      <c r="F102" s="215" t="s">
        <v>243</v>
      </c>
      <c r="G102" s="190"/>
      <c r="H102" s="190"/>
      <c r="I102" s="312"/>
    </row>
    <row r="103" spans="1:11" ht="31.5" hidden="1" customHeight="1">
      <c r="A103" s="162" t="s">
        <v>322</v>
      </c>
      <c r="B103" s="311">
        <v>530</v>
      </c>
      <c r="C103" s="215" t="s">
        <v>291</v>
      </c>
      <c r="D103" s="215" t="s">
        <v>258</v>
      </c>
      <c r="E103" s="201" t="s">
        <v>323</v>
      </c>
      <c r="F103" s="215" t="s">
        <v>200</v>
      </c>
      <c r="G103" s="190">
        <f>G104</f>
        <v>0</v>
      </c>
      <c r="H103" s="190">
        <f>H104</f>
        <v>0</v>
      </c>
      <c r="I103" s="312"/>
    </row>
    <row r="104" spans="1:11" ht="39.75" hidden="1" customHeight="1">
      <c r="A104" s="162" t="s">
        <v>269</v>
      </c>
      <c r="B104" s="311">
        <v>530</v>
      </c>
      <c r="C104" s="215" t="s">
        <v>291</v>
      </c>
      <c r="D104" s="215" t="s">
        <v>258</v>
      </c>
      <c r="E104" s="201" t="s">
        <v>323</v>
      </c>
      <c r="F104" s="201">
        <v>244</v>
      </c>
      <c r="G104" s="190"/>
      <c r="H104" s="190"/>
      <c r="I104" s="312"/>
    </row>
    <row r="105" spans="1:11" ht="46.5" hidden="1" customHeight="1">
      <c r="A105" s="162" t="s">
        <v>379</v>
      </c>
      <c r="B105" s="311">
        <v>530</v>
      </c>
      <c r="C105" s="215" t="s">
        <v>291</v>
      </c>
      <c r="D105" s="215" t="s">
        <v>258</v>
      </c>
      <c r="E105" s="201" t="s">
        <v>325</v>
      </c>
      <c r="F105" s="215" t="s">
        <v>200</v>
      </c>
      <c r="G105" s="190">
        <f>G106</f>
        <v>0</v>
      </c>
      <c r="H105" s="190">
        <f>H106</f>
        <v>0</v>
      </c>
      <c r="I105" s="312"/>
    </row>
    <row r="106" spans="1:11" ht="42" hidden="1" customHeight="1">
      <c r="A106" s="162" t="s">
        <v>269</v>
      </c>
      <c r="B106" s="311">
        <v>530</v>
      </c>
      <c r="C106" s="215" t="s">
        <v>291</v>
      </c>
      <c r="D106" s="215" t="s">
        <v>258</v>
      </c>
      <c r="E106" s="201" t="s">
        <v>325</v>
      </c>
      <c r="F106" s="201">
        <v>244</v>
      </c>
      <c r="G106" s="190"/>
      <c r="H106" s="190"/>
      <c r="I106" s="312"/>
    </row>
    <row r="107" spans="1:11" ht="31.5" hidden="1">
      <c r="A107" s="162" t="s">
        <v>380</v>
      </c>
      <c r="B107" s="311">
        <v>530</v>
      </c>
      <c r="C107" s="215" t="s">
        <v>291</v>
      </c>
      <c r="D107" s="215" t="s">
        <v>258</v>
      </c>
      <c r="E107" s="201" t="s">
        <v>327</v>
      </c>
      <c r="F107" s="215" t="s">
        <v>200</v>
      </c>
      <c r="G107" s="190">
        <f>G108</f>
        <v>0</v>
      </c>
      <c r="H107" s="190">
        <f>H108</f>
        <v>0</v>
      </c>
      <c r="I107" s="312"/>
    </row>
    <row r="108" spans="1:11" ht="42.75" hidden="1" customHeight="1">
      <c r="A108" s="162" t="s">
        <v>269</v>
      </c>
      <c r="B108" s="311">
        <v>530</v>
      </c>
      <c r="C108" s="215" t="s">
        <v>291</v>
      </c>
      <c r="D108" s="215" t="s">
        <v>258</v>
      </c>
      <c r="E108" s="201" t="s">
        <v>327</v>
      </c>
      <c r="F108" s="201">
        <v>244</v>
      </c>
      <c r="G108" s="190"/>
      <c r="H108" s="190"/>
      <c r="I108" s="312"/>
    </row>
    <row r="109" spans="1:11" ht="42.75" customHeight="1">
      <c r="A109" s="162" t="s">
        <v>322</v>
      </c>
      <c r="B109" s="311">
        <v>530</v>
      </c>
      <c r="C109" s="215" t="s">
        <v>291</v>
      </c>
      <c r="D109" s="215" t="s">
        <v>258</v>
      </c>
      <c r="E109" s="201" t="s">
        <v>323</v>
      </c>
      <c r="F109" s="215" t="s">
        <v>200</v>
      </c>
      <c r="G109" s="190">
        <f>G110</f>
        <v>37</v>
      </c>
      <c r="H109" s="190">
        <f>H110</f>
        <v>40</v>
      </c>
      <c r="I109" s="312"/>
    </row>
    <row r="110" spans="1:11" ht="42.75" customHeight="1">
      <c r="A110" s="162" t="s">
        <v>269</v>
      </c>
      <c r="B110" s="311">
        <v>530</v>
      </c>
      <c r="C110" s="215" t="s">
        <v>291</v>
      </c>
      <c r="D110" s="215" t="s">
        <v>258</v>
      </c>
      <c r="E110" s="201" t="s">
        <v>323</v>
      </c>
      <c r="F110" s="201">
        <v>244</v>
      </c>
      <c r="G110" s="190">
        <v>37</v>
      </c>
      <c r="H110" s="190">
        <v>40</v>
      </c>
      <c r="I110" s="312"/>
    </row>
    <row r="111" spans="1:11" ht="42.75" customHeight="1">
      <c r="A111" s="162" t="s">
        <v>324</v>
      </c>
      <c r="B111" s="311">
        <v>530</v>
      </c>
      <c r="C111" s="215" t="s">
        <v>291</v>
      </c>
      <c r="D111" s="215" t="s">
        <v>258</v>
      </c>
      <c r="E111" s="201" t="s">
        <v>325</v>
      </c>
      <c r="F111" s="215" t="s">
        <v>200</v>
      </c>
      <c r="G111" s="190">
        <f>G112</f>
        <v>14.7</v>
      </c>
      <c r="H111" s="190">
        <f>H112</f>
        <v>41</v>
      </c>
      <c r="I111" s="312"/>
    </row>
    <row r="112" spans="1:11" ht="42.75" customHeight="1">
      <c r="A112" s="162" t="s">
        <v>269</v>
      </c>
      <c r="B112" s="311">
        <v>530</v>
      </c>
      <c r="C112" s="215" t="s">
        <v>291</v>
      </c>
      <c r="D112" s="215" t="s">
        <v>258</v>
      </c>
      <c r="E112" s="201" t="s">
        <v>325</v>
      </c>
      <c r="F112" s="201">
        <v>244</v>
      </c>
      <c r="G112" s="190">
        <v>14.7</v>
      </c>
      <c r="H112" s="190">
        <v>41</v>
      </c>
      <c r="I112" s="312"/>
    </row>
    <row r="113" spans="1:9" ht="42.75" customHeight="1">
      <c r="A113" s="162" t="s">
        <v>380</v>
      </c>
      <c r="B113" s="311">
        <v>530</v>
      </c>
      <c r="C113" s="215" t="s">
        <v>291</v>
      </c>
      <c r="D113" s="215" t="s">
        <v>258</v>
      </c>
      <c r="E113" s="201" t="s">
        <v>327</v>
      </c>
      <c r="F113" s="215" t="s">
        <v>200</v>
      </c>
      <c r="G113" s="190">
        <f>G114</f>
        <v>0</v>
      </c>
      <c r="H113" s="190">
        <f>H114</f>
        <v>0</v>
      </c>
      <c r="I113" s="312"/>
    </row>
    <row r="114" spans="1:9" ht="42.75" customHeight="1">
      <c r="A114" s="162" t="s">
        <v>269</v>
      </c>
      <c r="B114" s="311">
        <v>530</v>
      </c>
      <c r="C114" s="215" t="s">
        <v>291</v>
      </c>
      <c r="D114" s="215" t="s">
        <v>258</v>
      </c>
      <c r="E114" s="201" t="s">
        <v>327</v>
      </c>
      <c r="F114" s="201">
        <v>244</v>
      </c>
      <c r="G114" s="190">
        <v>0</v>
      </c>
      <c r="H114" s="190">
        <v>0</v>
      </c>
      <c r="I114" s="312"/>
    </row>
    <row r="115" spans="1:9" ht="42.75" customHeight="1">
      <c r="A115" s="162" t="s">
        <v>328</v>
      </c>
      <c r="B115" s="311">
        <v>530</v>
      </c>
      <c r="C115" s="215" t="s">
        <v>291</v>
      </c>
      <c r="D115" s="215" t="s">
        <v>258</v>
      </c>
      <c r="E115" s="201" t="s">
        <v>329</v>
      </c>
      <c r="F115" s="215" t="s">
        <v>200</v>
      </c>
      <c r="G115" s="190">
        <f>G116</f>
        <v>0</v>
      </c>
      <c r="H115" s="190">
        <f>H116</f>
        <v>40</v>
      </c>
      <c r="I115" s="312"/>
    </row>
    <row r="116" spans="1:9" ht="42.75" customHeight="1">
      <c r="A116" s="162" t="s">
        <v>269</v>
      </c>
      <c r="B116" s="311">
        <v>530</v>
      </c>
      <c r="C116" s="215" t="s">
        <v>291</v>
      </c>
      <c r="D116" s="215" t="s">
        <v>258</v>
      </c>
      <c r="E116" s="201" t="s">
        <v>329</v>
      </c>
      <c r="F116" s="201">
        <v>244</v>
      </c>
      <c r="G116" s="190">
        <v>0</v>
      </c>
      <c r="H116" s="190">
        <v>40</v>
      </c>
      <c r="I116" s="312"/>
    </row>
    <row r="117" spans="1:9" ht="31.5" customHeight="1">
      <c r="A117" s="159" t="s">
        <v>330</v>
      </c>
      <c r="B117" s="253">
        <v>530</v>
      </c>
      <c r="C117" s="216" t="s">
        <v>331</v>
      </c>
      <c r="D117" s="216" t="s">
        <v>198</v>
      </c>
      <c r="E117" s="199" t="s">
        <v>199</v>
      </c>
      <c r="F117" s="216" t="s">
        <v>200</v>
      </c>
      <c r="G117" s="200">
        <f>G118</f>
        <v>324.89999999999998</v>
      </c>
      <c r="H117" s="200">
        <f>H118</f>
        <v>304.60000000000002</v>
      </c>
      <c r="I117" s="315"/>
    </row>
    <row r="118" spans="1:9" ht="66" customHeight="1">
      <c r="A118" s="126" t="s">
        <v>332</v>
      </c>
      <c r="B118" s="253">
        <v>530</v>
      </c>
      <c r="C118" s="254" t="s">
        <v>331</v>
      </c>
      <c r="D118" s="254" t="s">
        <v>197</v>
      </c>
      <c r="E118" s="254" t="s">
        <v>333</v>
      </c>
      <c r="F118" s="254" t="s">
        <v>200</v>
      </c>
      <c r="G118" s="260">
        <f>G119</f>
        <v>324.89999999999998</v>
      </c>
      <c r="H118" s="260">
        <f>H119</f>
        <v>304.60000000000002</v>
      </c>
      <c r="I118" s="309"/>
    </row>
    <row r="119" spans="1:9" ht="36.75" customHeight="1">
      <c r="A119" s="162" t="s">
        <v>334</v>
      </c>
      <c r="B119" s="311">
        <v>530</v>
      </c>
      <c r="C119" s="215" t="s">
        <v>331</v>
      </c>
      <c r="D119" s="215" t="s">
        <v>197</v>
      </c>
      <c r="E119" s="201" t="s">
        <v>335</v>
      </c>
      <c r="F119" s="215" t="s">
        <v>200</v>
      </c>
      <c r="G119" s="190">
        <f>G120+G125</f>
        <v>324.89999999999998</v>
      </c>
      <c r="H119" s="190">
        <f>H120+H125</f>
        <v>304.60000000000002</v>
      </c>
      <c r="I119" s="312"/>
    </row>
    <row r="120" spans="1:9" ht="38.25" customHeight="1">
      <c r="A120" s="162" t="s">
        <v>336</v>
      </c>
      <c r="B120" s="311">
        <v>530</v>
      </c>
      <c r="C120" s="215" t="s">
        <v>331</v>
      </c>
      <c r="D120" s="215" t="s">
        <v>197</v>
      </c>
      <c r="E120" s="201" t="s">
        <v>337</v>
      </c>
      <c r="F120" s="215" t="s">
        <v>200</v>
      </c>
      <c r="G120" s="190">
        <f>G121+G140</f>
        <v>324.89999999999998</v>
      </c>
      <c r="H120" s="190">
        <f>H121+H140</f>
        <v>304.60000000000002</v>
      </c>
      <c r="I120" s="312"/>
    </row>
    <row r="121" spans="1:9" ht="47.25">
      <c r="A121" s="162" t="s">
        <v>382</v>
      </c>
      <c r="B121" s="311">
        <v>530</v>
      </c>
      <c r="C121" s="215" t="s">
        <v>331</v>
      </c>
      <c r="D121" s="215" t="s">
        <v>197</v>
      </c>
      <c r="E121" s="201" t="s">
        <v>339</v>
      </c>
      <c r="F121" s="215" t="s">
        <v>200</v>
      </c>
      <c r="G121" s="190">
        <f>G123+G124</f>
        <v>324.89999999999998</v>
      </c>
      <c r="H121" s="190">
        <f>H123+H124</f>
        <v>304.60000000000002</v>
      </c>
      <c r="I121" s="312"/>
    </row>
    <row r="122" spans="1:9" ht="34.5" customHeight="1">
      <c r="A122" s="162" t="s">
        <v>340</v>
      </c>
      <c r="B122" s="311">
        <v>530</v>
      </c>
      <c r="C122" s="215" t="s">
        <v>331</v>
      </c>
      <c r="D122" s="215" t="s">
        <v>197</v>
      </c>
      <c r="E122" s="201" t="s">
        <v>339</v>
      </c>
      <c r="F122" s="215" t="s">
        <v>341</v>
      </c>
      <c r="G122" s="190">
        <f>G123+G124</f>
        <v>324.89999999999998</v>
      </c>
      <c r="H122" s="190">
        <f>H123+H124</f>
        <v>304.60000000000002</v>
      </c>
      <c r="I122" s="312"/>
    </row>
    <row r="123" spans="1:9" ht="35.25" customHeight="1">
      <c r="A123" s="162" t="s">
        <v>342</v>
      </c>
      <c r="B123" s="311">
        <v>530</v>
      </c>
      <c r="C123" s="215" t="s">
        <v>331</v>
      </c>
      <c r="D123" s="215" t="s">
        <v>197</v>
      </c>
      <c r="E123" s="201" t="s">
        <v>339</v>
      </c>
      <c r="F123" s="201">
        <v>111</v>
      </c>
      <c r="G123" s="190">
        <v>226.8</v>
      </c>
      <c r="H123" s="190">
        <v>212.6</v>
      </c>
      <c r="I123" s="314"/>
    </row>
    <row r="124" spans="1:9" ht="57" customHeight="1">
      <c r="A124" s="162" t="s">
        <v>343</v>
      </c>
      <c r="B124" s="311">
        <v>530</v>
      </c>
      <c r="C124" s="215" t="s">
        <v>331</v>
      </c>
      <c r="D124" s="215" t="s">
        <v>197</v>
      </c>
      <c r="E124" s="201" t="s">
        <v>339</v>
      </c>
      <c r="F124" s="201">
        <v>119</v>
      </c>
      <c r="G124" s="190">
        <v>98.1</v>
      </c>
      <c r="H124" s="190">
        <v>92</v>
      </c>
      <c r="I124" s="312"/>
    </row>
    <row r="125" spans="1:9" ht="55.5" hidden="1" customHeight="1">
      <c r="A125" s="162" t="s">
        <v>344</v>
      </c>
      <c r="B125" s="311">
        <v>530</v>
      </c>
      <c r="C125" s="215" t="s">
        <v>331</v>
      </c>
      <c r="D125" s="215" t="s">
        <v>197</v>
      </c>
      <c r="E125" s="201" t="s">
        <v>345</v>
      </c>
      <c r="F125" s="215" t="s">
        <v>200</v>
      </c>
      <c r="G125" s="190">
        <f>G126+G127</f>
        <v>0</v>
      </c>
      <c r="H125" s="190">
        <f>H126+H127</f>
        <v>0</v>
      </c>
      <c r="I125" s="312"/>
    </row>
    <row r="126" spans="1:9" ht="36" hidden="1" customHeight="1">
      <c r="A126" s="162" t="s">
        <v>269</v>
      </c>
      <c r="B126" s="311">
        <v>530</v>
      </c>
      <c r="C126" s="215" t="s">
        <v>331</v>
      </c>
      <c r="D126" s="215" t="s">
        <v>197</v>
      </c>
      <c r="E126" s="201" t="s">
        <v>345</v>
      </c>
      <c r="F126" s="201">
        <v>244</v>
      </c>
      <c r="G126" s="190">
        <v>0</v>
      </c>
      <c r="H126" s="190">
        <v>0</v>
      </c>
      <c r="I126" s="312"/>
    </row>
    <row r="127" spans="1:9" ht="38.25" hidden="1" customHeight="1">
      <c r="A127" s="162" t="s">
        <v>223</v>
      </c>
      <c r="B127" s="311">
        <v>530</v>
      </c>
      <c r="C127" s="215" t="s">
        <v>331</v>
      </c>
      <c r="D127" s="215" t="s">
        <v>197</v>
      </c>
      <c r="E127" s="201" t="s">
        <v>345</v>
      </c>
      <c r="F127" s="201">
        <v>851</v>
      </c>
      <c r="G127" s="190"/>
      <c r="H127" s="190"/>
      <c r="I127" s="312"/>
    </row>
    <row r="128" spans="1:9" ht="23.25" hidden="1" customHeight="1">
      <c r="A128" s="159" t="s">
        <v>346</v>
      </c>
      <c r="B128" s="311">
        <v>530</v>
      </c>
      <c r="C128" s="216">
        <v>10</v>
      </c>
      <c r="D128" s="216" t="s">
        <v>198</v>
      </c>
      <c r="E128" s="199" t="s">
        <v>199</v>
      </c>
      <c r="F128" s="216" t="s">
        <v>200</v>
      </c>
      <c r="G128" s="200">
        <f t="shared" ref="G128:H132" si="8">G129</f>
        <v>0</v>
      </c>
      <c r="H128" s="200">
        <f t="shared" si="8"/>
        <v>0</v>
      </c>
      <c r="I128" s="315"/>
    </row>
    <row r="129" spans="1:9" s="145" customFormat="1" ht="23.45" hidden="1" customHeight="1">
      <c r="A129" s="159" t="s">
        <v>347</v>
      </c>
      <c r="B129" s="311">
        <v>530</v>
      </c>
      <c r="C129" s="216">
        <v>10</v>
      </c>
      <c r="D129" s="216" t="s">
        <v>197</v>
      </c>
      <c r="E129" s="199" t="s">
        <v>199</v>
      </c>
      <c r="F129" s="216" t="s">
        <v>200</v>
      </c>
      <c r="G129" s="200">
        <f t="shared" si="8"/>
        <v>0</v>
      </c>
      <c r="H129" s="200">
        <f t="shared" si="8"/>
        <v>0</v>
      </c>
      <c r="I129" s="315"/>
    </row>
    <row r="130" spans="1:9" ht="27" hidden="1" customHeight="1">
      <c r="A130" s="162" t="s">
        <v>348</v>
      </c>
      <c r="B130" s="311">
        <v>530</v>
      </c>
      <c r="C130" s="215">
        <v>10</v>
      </c>
      <c r="D130" s="215" t="s">
        <v>197</v>
      </c>
      <c r="E130" s="201" t="s">
        <v>248</v>
      </c>
      <c r="F130" s="215" t="s">
        <v>200</v>
      </c>
      <c r="G130" s="190">
        <f t="shared" si="8"/>
        <v>0</v>
      </c>
      <c r="H130" s="190">
        <f t="shared" si="8"/>
        <v>0</v>
      </c>
      <c r="I130" s="312"/>
    </row>
    <row r="131" spans="1:9" ht="30" hidden="1" customHeight="1">
      <c r="A131" s="162" t="s">
        <v>286</v>
      </c>
      <c r="B131" s="311">
        <v>530</v>
      </c>
      <c r="C131" s="215">
        <v>10</v>
      </c>
      <c r="D131" s="215" t="s">
        <v>197</v>
      </c>
      <c r="E131" s="201" t="s">
        <v>227</v>
      </c>
      <c r="F131" s="215" t="s">
        <v>200</v>
      </c>
      <c r="G131" s="190">
        <f t="shared" si="8"/>
        <v>0</v>
      </c>
      <c r="H131" s="190">
        <f t="shared" si="8"/>
        <v>0</v>
      </c>
      <c r="I131" s="312"/>
    </row>
    <row r="132" spans="1:9" ht="39.75" hidden="1" customHeight="1">
      <c r="A132" s="128" t="s">
        <v>349</v>
      </c>
      <c r="B132" s="311">
        <v>530</v>
      </c>
      <c r="C132" s="215">
        <v>10</v>
      </c>
      <c r="D132" s="215" t="s">
        <v>197</v>
      </c>
      <c r="E132" s="201" t="s">
        <v>350</v>
      </c>
      <c r="F132" s="215" t="s">
        <v>200</v>
      </c>
      <c r="G132" s="190">
        <f t="shared" si="8"/>
        <v>0</v>
      </c>
      <c r="H132" s="190">
        <f t="shared" si="8"/>
        <v>0</v>
      </c>
      <c r="I132" s="312"/>
    </row>
    <row r="133" spans="1:9" ht="34.5" hidden="1" customHeight="1">
      <c r="A133" s="128" t="s">
        <v>351</v>
      </c>
      <c r="B133" s="311">
        <v>530</v>
      </c>
      <c r="C133" s="222">
        <v>10</v>
      </c>
      <c r="D133" s="215" t="s">
        <v>197</v>
      </c>
      <c r="E133" s="223" t="s">
        <v>350</v>
      </c>
      <c r="F133" s="223">
        <v>312</v>
      </c>
      <c r="G133" s="211"/>
      <c r="H133" s="190"/>
      <c r="I133" s="312"/>
    </row>
    <row r="134" spans="1:9" ht="34.5" hidden="1" customHeight="1">
      <c r="A134" s="126" t="s">
        <v>352</v>
      </c>
      <c r="B134" s="311">
        <v>530</v>
      </c>
      <c r="C134" s="224" t="s">
        <v>245</v>
      </c>
      <c r="D134" s="216" t="s">
        <v>198</v>
      </c>
      <c r="E134" s="225" t="s">
        <v>199</v>
      </c>
      <c r="F134" s="224" t="s">
        <v>200</v>
      </c>
      <c r="G134" s="200">
        <f t="shared" ref="G134:H138" si="9">G135</f>
        <v>0</v>
      </c>
      <c r="H134" s="200">
        <f t="shared" si="9"/>
        <v>0</v>
      </c>
      <c r="I134" s="315"/>
    </row>
    <row r="135" spans="1:9" ht="34.5" hidden="1" customHeight="1">
      <c r="A135" s="128" t="s">
        <v>353</v>
      </c>
      <c r="B135" s="311">
        <v>530</v>
      </c>
      <c r="C135" s="222" t="s">
        <v>245</v>
      </c>
      <c r="D135" s="215" t="s">
        <v>197</v>
      </c>
      <c r="E135" s="223" t="s">
        <v>199</v>
      </c>
      <c r="F135" s="222" t="s">
        <v>200</v>
      </c>
      <c r="G135" s="190">
        <f t="shared" si="9"/>
        <v>0</v>
      </c>
      <c r="H135" s="190">
        <f t="shared" si="9"/>
        <v>0</v>
      </c>
      <c r="I135" s="312"/>
    </row>
    <row r="136" spans="1:9" ht="34.5" hidden="1" customHeight="1">
      <c r="A136" s="128" t="s">
        <v>354</v>
      </c>
      <c r="B136" s="311">
        <v>530</v>
      </c>
      <c r="C136" s="222" t="s">
        <v>245</v>
      </c>
      <c r="D136" s="215" t="s">
        <v>197</v>
      </c>
      <c r="E136" s="223" t="s">
        <v>227</v>
      </c>
      <c r="F136" s="222" t="s">
        <v>200</v>
      </c>
      <c r="G136" s="190">
        <f t="shared" si="9"/>
        <v>0</v>
      </c>
      <c r="H136" s="190">
        <f t="shared" si="9"/>
        <v>0</v>
      </c>
      <c r="I136" s="312"/>
    </row>
    <row r="137" spans="1:9" ht="34.5" hidden="1" customHeight="1">
      <c r="A137" s="128" t="s">
        <v>355</v>
      </c>
      <c r="B137" s="311">
        <v>530</v>
      </c>
      <c r="C137" s="222" t="s">
        <v>245</v>
      </c>
      <c r="D137" s="215" t="s">
        <v>197</v>
      </c>
      <c r="E137" s="223" t="s">
        <v>356</v>
      </c>
      <c r="F137" s="222" t="s">
        <v>200</v>
      </c>
      <c r="G137" s="190">
        <f t="shared" si="9"/>
        <v>0</v>
      </c>
      <c r="H137" s="190">
        <f t="shared" si="9"/>
        <v>0</v>
      </c>
      <c r="I137" s="312"/>
    </row>
    <row r="138" spans="1:9" ht="34.5" hidden="1" customHeight="1">
      <c r="A138" s="128" t="s">
        <v>251</v>
      </c>
      <c r="B138" s="311">
        <v>530</v>
      </c>
      <c r="C138" s="222" t="s">
        <v>245</v>
      </c>
      <c r="D138" s="215" t="s">
        <v>197</v>
      </c>
      <c r="E138" s="223" t="s">
        <v>357</v>
      </c>
      <c r="F138" s="222" t="s">
        <v>200</v>
      </c>
      <c r="G138" s="190">
        <f t="shared" si="9"/>
        <v>0</v>
      </c>
      <c r="H138" s="190">
        <f t="shared" si="9"/>
        <v>0</v>
      </c>
      <c r="I138" s="312"/>
    </row>
    <row r="139" spans="1:9" ht="34.5" hidden="1" customHeight="1">
      <c r="A139" s="128" t="s">
        <v>269</v>
      </c>
      <c r="B139" s="311">
        <v>530</v>
      </c>
      <c r="C139" s="222" t="s">
        <v>245</v>
      </c>
      <c r="D139" s="215" t="s">
        <v>197</v>
      </c>
      <c r="E139" s="223" t="s">
        <v>357</v>
      </c>
      <c r="F139" s="222" t="s">
        <v>243</v>
      </c>
      <c r="G139" s="190"/>
      <c r="H139" s="190"/>
      <c r="I139" s="312"/>
    </row>
    <row r="140" spans="1:9" ht="54" customHeight="1">
      <c r="A140" s="162" t="s">
        <v>344</v>
      </c>
      <c r="B140" s="311">
        <v>530</v>
      </c>
      <c r="C140" s="215" t="s">
        <v>331</v>
      </c>
      <c r="D140" s="215" t="s">
        <v>197</v>
      </c>
      <c r="E140" s="201" t="s">
        <v>345</v>
      </c>
      <c r="F140" s="215" t="s">
        <v>200</v>
      </c>
      <c r="G140" s="190">
        <f>G141</f>
        <v>0</v>
      </c>
      <c r="H140" s="190">
        <f>H141</f>
        <v>0</v>
      </c>
      <c r="I140" s="327"/>
    </row>
    <row r="141" spans="1:9" ht="56.45" customHeight="1">
      <c r="A141" s="162" t="s">
        <v>269</v>
      </c>
      <c r="B141" s="311">
        <v>530</v>
      </c>
      <c r="C141" s="215" t="s">
        <v>331</v>
      </c>
      <c r="D141" s="215" t="s">
        <v>197</v>
      </c>
      <c r="E141" s="201" t="s">
        <v>345</v>
      </c>
      <c r="F141" s="201">
        <v>244</v>
      </c>
      <c r="G141" s="190">
        <v>0</v>
      </c>
      <c r="H141" s="190">
        <v>0</v>
      </c>
      <c r="I141" s="327"/>
    </row>
    <row r="142" spans="1:9" ht="39.75" customHeight="1">
      <c r="A142" s="159" t="s">
        <v>347</v>
      </c>
      <c r="B142" s="253">
        <v>530</v>
      </c>
      <c r="C142" s="216">
        <v>10</v>
      </c>
      <c r="D142" s="216" t="s">
        <v>197</v>
      </c>
      <c r="E142" s="199" t="s">
        <v>199</v>
      </c>
      <c r="F142" s="216" t="s">
        <v>200</v>
      </c>
      <c r="G142" s="200">
        <f t="shared" ref="G142:H145" si="10">G143</f>
        <v>145.30000000000001</v>
      </c>
      <c r="H142" s="200">
        <f t="shared" si="10"/>
        <v>145.30000000000001</v>
      </c>
      <c r="I142" s="326"/>
    </row>
    <row r="143" spans="1:9" ht="31.5">
      <c r="A143" s="162" t="s">
        <v>348</v>
      </c>
      <c r="B143" s="311">
        <v>530</v>
      </c>
      <c r="C143" s="215">
        <v>10</v>
      </c>
      <c r="D143" s="215" t="s">
        <v>197</v>
      </c>
      <c r="E143" s="201" t="s">
        <v>248</v>
      </c>
      <c r="F143" s="215" t="s">
        <v>200</v>
      </c>
      <c r="G143" s="190">
        <f t="shared" si="10"/>
        <v>145.30000000000001</v>
      </c>
      <c r="H143" s="190">
        <f t="shared" si="10"/>
        <v>145.30000000000001</v>
      </c>
      <c r="I143" s="327"/>
    </row>
    <row r="144" spans="1:9" ht="16.5">
      <c r="A144" s="162" t="s">
        <v>286</v>
      </c>
      <c r="B144" s="311">
        <v>530</v>
      </c>
      <c r="C144" s="215">
        <v>10</v>
      </c>
      <c r="D144" s="215" t="s">
        <v>197</v>
      </c>
      <c r="E144" s="201" t="s">
        <v>227</v>
      </c>
      <c r="F144" s="215" t="s">
        <v>200</v>
      </c>
      <c r="G144" s="190">
        <f t="shared" si="10"/>
        <v>145.30000000000001</v>
      </c>
      <c r="H144" s="190">
        <f t="shared" si="10"/>
        <v>145.30000000000001</v>
      </c>
      <c r="I144" s="327"/>
    </row>
    <row r="145" spans="1:9" ht="31.5">
      <c r="A145" s="128" t="s">
        <v>349</v>
      </c>
      <c r="B145" s="311">
        <v>530</v>
      </c>
      <c r="C145" s="215">
        <v>10</v>
      </c>
      <c r="D145" s="215" t="s">
        <v>197</v>
      </c>
      <c r="E145" s="201" t="s">
        <v>350</v>
      </c>
      <c r="F145" s="215" t="s">
        <v>200</v>
      </c>
      <c r="G145" s="190">
        <f t="shared" si="10"/>
        <v>145.30000000000001</v>
      </c>
      <c r="H145" s="190">
        <f t="shared" si="10"/>
        <v>145.30000000000001</v>
      </c>
      <c r="I145" s="327"/>
    </row>
    <row r="146" spans="1:9" ht="31.5">
      <c r="A146" s="128" t="s">
        <v>351</v>
      </c>
      <c r="B146" s="311">
        <v>530</v>
      </c>
      <c r="C146" s="222">
        <v>10</v>
      </c>
      <c r="D146" s="215" t="s">
        <v>197</v>
      </c>
      <c r="E146" s="223" t="s">
        <v>350</v>
      </c>
      <c r="F146" s="223">
        <v>312</v>
      </c>
      <c r="G146" s="190">
        <v>145.30000000000001</v>
      </c>
      <c r="H146" s="190">
        <v>145.30000000000001</v>
      </c>
      <c r="I146" s="327"/>
    </row>
    <row r="147" spans="1:9" ht="47.25">
      <c r="A147" s="142" t="s">
        <v>358</v>
      </c>
      <c r="B147" s="253">
        <v>530</v>
      </c>
      <c r="C147" s="329">
        <v>14</v>
      </c>
      <c r="D147" s="330" t="s">
        <v>198</v>
      </c>
      <c r="E147" s="329" t="s">
        <v>199</v>
      </c>
      <c r="F147" s="216" t="s">
        <v>200</v>
      </c>
      <c r="G147" s="331">
        <v>156</v>
      </c>
      <c r="H147" s="331">
        <v>156</v>
      </c>
      <c r="I147" s="332"/>
    </row>
    <row r="148" spans="1:9" ht="16.5">
      <c r="A148" s="141" t="s">
        <v>360</v>
      </c>
      <c r="B148" s="311">
        <v>530</v>
      </c>
      <c r="C148" s="333">
        <v>14</v>
      </c>
      <c r="D148" s="334" t="s">
        <v>258</v>
      </c>
      <c r="E148" s="333" t="s">
        <v>199</v>
      </c>
      <c r="F148" s="215" t="s">
        <v>200</v>
      </c>
      <c r="G148" s="335">
        <v>156</v>
      </c>
      <c r="H148" s="335">
        <v>156</v>
      </c>
      <c r="I148" s="332"/>
    </row>
    <row r="149" spans="1:9" ht="16.5">
      <c r="A149" s="141" t="s">
        <v>361</v>
      </c>
      <c r="B149" s="311">
        <v>530</v>
      </c>
      <c r="C149" s="333">
        <v>14</v>
      </c>
      <c r="D149" s="334" t="s">
        <v>258</v>
      </c>
      <c r="E149" s="333" t="s">
        <v>248</v>
      </c>
      <c r="F149" s="215" t="s">
        <v>200</v>
      </c>
      <c r="G149" s="335">
        <v>156</v>
      </c>
      <c r="H149" s="335">
        <v>156</v>
      </c>
      <c r="I149" s="332"/>
    </row>
    <row r="150" spans="1:9" ht="16.5">
      <c r="A150" s="141" t="s">
        <v>286</v>
      </c>
      <c r="B150" s="311">
        <v>530</v>
      </c>
      <c r="C150" s="333">
        <v>14</v>
      </c>
      <c r="D150" s="334" t="s">
        <v>258</v>
      </c>
      <c r="E150" s="333" t="s">
        <v>227</v>
      </c>
      <c r="F150" s="215" t="s">
        <v>200</v>
      </c>
      <c r="G150" s="335">
        <v>156</v>
      </c>
      <c r="H150" s="335">
        <v>156</v>
      </c>
      <c r="I150" s="332"/>
    </row>
    <row r="151" spans="1:9" ht="78.75">
      <c r="A151" s="141" t="s">
        <v>362</v>
      </c>
      <c r="B151" s="311">
        <v>530</v>
      </c>
      <c r="C151" s="333">
        <v>14</v>
      </c>
      <c r="D151" s="334" t="s">
        <v>258</v>
      </c>
      <c r="E151" s="333" t="s">
        <v>363</v>
      </c>
      <c r="F151" s="215" t="s">
        <v>200</v>
      </c>
      <c r="G151" s="335">
        <v>156</v>
      </c>
      <c r="H151" s="335">
        <v>156</v>
      </c>
      <c r="I151" s="332"/>
    </row>
    <row r="152" spans="1:9" ht="16.5">
      <c r="A152" s="141" t="s">
        <v>365</v>
      </c>
      <c r="B152" s="311">
        <v>530</v>
      </c>
      <c r="C152" s="333">
        <v>14</v>
      </c>
      <c r="D152" s="334" t="s">
        <v>258</v>
      </c>
      <c r="E152" s="333" t="s">
        <v>363</v>
      </c>
      <c r="F152" s="333">
        <v>540</v>
      </c>
      <c r="G152" s="335">
        <v>156</v>
      </c>
      <c r="H152" s="335">
        <v>156</v>
      </c>
      <c r="I152" s="332"/>
    </row>
    <row r="153" spans="1:9">
      <c r="A153" s="336" t="s">
        <v>393</v>
      </c>
      <c r="B153" s="337" t="s">
        <v>394</v>
      </c>
      <c r="C153" s="337" t="s">
        <v>198</v>
      </c>
      <c r="D153" s="228" t="s">
        <v>198</v>
      </c>
      <c r="E153" s="228" t="s">
        <v>395</v>
      </c>
      <c r="F153" s="228" t="s">
        <v>200</v>
      </c>
      <c r="G153" s="338">
        <v>45.6</v>
      </c>
      <c r="H153" s="338">
        <v>92.8</v>
      </c>
      <c r="I153" s="332"/>
    </row>
  </sheetData>
  <mergeCells count="3">
    <mergeCell ref="E1:H1"/>
    <mergeCell ref="A2:H2"/>
    <mergeCell ref="G3:H3"/>
  </mergeCells>
  <pageMargins left="0.23611111111111099" right="3.9583333333333297E-2" top="0.55138888888888904" bottom="0.55138888888888904" header="0.51180555555555496" footer="0.51180555555555496"/>
  <pageSetup paperSize="9" scale="55" firstPageNumber="223" fitToHeight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LibreOffice/6.4.2.2$Windows_X86_64 LibreOffice_project/4e471d8c02c9c90f512f7f9ead8875b57fcb1ec3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8</vt:i4>
      </vt:variant>
    </vt:vector>
  </HeadingPairs>
  <TitlesOfParts>
    <vt:vector size="36" baseType="lpstr">
      <vt:lpstr>прил 1.</vt:lpstr>
      <vt:lpstr>прил.2</vt:lpstr>
      <vt:lpstr>прил.3</vt:lpstr>
      <vt:lpstr>прил 4.  (2)</vt:lpstr>
      <vt:lpstr>прил 5.</vt:lpstr>
      <vt:lpstr>прил.6</vt:lpstr>
      <vt:lpstr>прил.7</vt:lpstr>
      <vt:lpstr>прил.8</vt:lpstr>
      <vt:lpstr>прил.9</vt:lpstr>
      <vt:lpstr>прил.10</vt:lpstr>
      <vt:lpstr>прил.11</vt:lpstr>
      <vt:lpstr>прил.16</vt:lpstr>
      <vt:lpstr>прил.17</vt:lpstr>
      <vt:lpstr>прил 4. </vt:lpstr>
      <vt:lpstr>прил 12. </vt:lpstr>
      <vt:lpstr>прил 13.</vt:lpstr>
      <vt:lpstr>прил.14</vt:lpstr>
      <vt:lpstr>при.12</vt:lpstr>
      <vt:lpstr>прил 15.</vt:lpstr>
      <vt:lpstr>при.13</vt:lpstr>
      <vt:lpstr>прил.14(1)</vt:lpstr>
      <vt:lpstr>прил.15(1)</vt:lpstr>
      <vt:lpstr>прил.16(1)</vt:lpstr>
      <vt:lpstr>прил.17(1)</vt:lpstr>
      <vt:lpstr>прил.18</vt:lpstr>
      <vt:lpstr>прил.19</vt:lpstr>
      <vt:lpstr>Лист2</vt:lpstr>
      <vt:lpstr>Лист3</vt:lpstr>
      <vt:lpstr>прил.6!_ФильтрБазыДанных</vt:lpstr>
      <vt:lpstr>прил.7!_ФильтрБазыДанных</vt:lpstr>
      <vt:lpstr>прил.8!_ФильтрБазыДанных</vt:lpstr>
      <vt:lpstr>прил.9!_ФильтрБазыДанных</vt:lpstr>
      <vt:lpstr>прил.6!Заголовки_для_печати</vt:lpstr>
      <vt:lpstr>прил.7!Заголовки_для_печати</vt:lpstr>
      <vt:lpstr>прил.8!Заголовки_для_печати</vt:lpstr>
      <vt:lpstr>прил.9!Заголовки_для_печати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Пользователь Windows</cp:lastModifiedBy>
  <cp:revision>22</cp:revision>
  <cp:lastPrinted>2021-09-22T07:48:49Z</cp:lastPrinted>
  <dcterms:created xsi:type="dcterms:W3CDTF">2017-03-29T09:41:28Z</dcterms:created>
  <dcterms:modified xsi:type="dcterms:W3CDTF">2021-09-22T07:50:37Z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